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Cuadro de cantidad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D">#REF!</definedName>
    <definedName name="\E">#REF!</definedName>
    <definedName name="\R">#REF!</definedName>
    <definedName name="\S">#REF!</definedName>
    <definedName name="\X">#REF!</definedName>
    <definedName name="______________cem4">'[1]materiales'!#REF!</definedName>
    <definedName name="_____________ace342">'[1]materiales'!#REF!</definedName>
    <definedName name="__________ace442">'[1]materiales'!#REF!</definedName>
    <definedName name="__________cem4">'[2]Materiales'!$E$232</definedName>
    <definedName name="__________MO1848">#REF!</definedName>
    <definedName name="_________ace342">'[2]Materiales'!$E$22</definedName>
    <definedName name="_________cem4">'[3]Mats'!$E$232</definedName>
    <definedName name="_________MO1848">'[2]Mano Obra'!$G$210</definedName>
    <definedName name="________ace342">'[3]Mats'!$E$22</definedName>
    <definedName name="________cem4">'[4]Materiales'!$E$231</definedName>
    <definedName name="________MO0310">#REF!</definedName>
    <definedName name="________MO0319">#REF!</definedName>
    <definedName name="________MO1848">'[2]Mano Obra'!$G$210</definedName>
    <definedName name="________MO1849">#REF!</definedName>
    <definedName name="_______ace342">'[4]Materiales'!$E$22</definedName>
    <definedName name="_______cem4">'[4]Materiales'!$E$231</definedName>
    <definedName name="_______MO0310">'[2]Mano Obra'!$G$22</definedName>
    <definedName name="_______MO0319">'[2]Mano Obra'!$G$21</definedName>
    <definedName name="_______MO0403">#REF!</definedName>
    <definedName name="_______MO1848">'[3]MO'!$G$210</definedName>
    <definedName name="_______MO1849">'[2]Mano Obra'!$G$211</definedName>
    <definedName name="______ace242">'[2]Materiales'!$E$21</definedName>
    <definedName name="______ace342">'[4]Materiales'!$E$22</definedName>
    <definedName name="______ace442">'[2]Materiales'!$E$23</definedName>
    <definedName name="______cem4">'[4]Materiales'!$E$231</definedName>
    <definedName name="______ELE6">'[5]materiales'!$H$38</definedName>
    <definedName name="______MO0310">'[4]Mano Obra'!$G$22</definedName>
    <definedName name="______MO0319">'[4]Mano Obra'!$G$21</definedName>
    <definedName name="______MO0403">'[2]Mano Obra'!$G$25</definedName>
    <definedName name="______MO1847">#REF!</definedName>
    <definedName name="______MO1848">'[4]Mano Obra'!$G$210</definedName>
    <definedName name="______MO1849">'[2]Mano Obra'!$G$211</definedName>
    <definedName name="_____ace242">'[4]Materiales'!$E$21</definedName>
    <definedName name="_____ace342">'[4]Materiales'!$E$22</definedName>
    <definedName name="_____ace363">'[6]materiales'!$H$22</definedName>
    <definedName name="_____ace442">'[2]Materiales'!$E$23</definedName>
    <definedName name="_____ace463">'[7]materiales'!$H$23</definedName>
    <definedName name="_____ace662">'[1]materiales'!#REF!</definedName>
    <definedName name="_____blo1935">'[1]materiales'!#REF!</definedName>
    <definedName name="_____cem4">'[4]Materiales'!$E$231</definedName>
    <definedName name="_____mit1935">'[1]materiales'!#REF!</definedName>
    <definedName name="_____MO0310">'[4]Mano Obra'!$G$22</definedName>
    <definedName name="_____MO0319">'[4]Mano Obra'!$G$21</definedName>
    <definedName name="_____MO0403">'[4]Mano Obra'!$G$25</definedName>
    <definedName name="_____MO0508">'[4]Mano Obra'!$G$32</definedName>
    <definedName name="_____MO1847">'[2]Mano Obra'!$G$209</definedName>
    <definedName name="_____MO1848">'[4]Mano Obra'!$G$210</definedName>
    <definedName name="_____MO1849">'[4]Mano Obra'!$G$211</definedName>
    <definedName name="_____MO1851">#REF!</definedName>
    <definedName name="____ace242">'[4]Materiales'!$E$21</definedName>
    <definedName name="____ace263">'[7]materiales'!$H$21</definedName>
    <definedName name="____ace342">'[4]Materiales'!$E$22</definedName>
    <definedName name="____ace362">'[2]Materiales'!$E$40</definedName>
    <definedName name="____ace363">'[8]materiales'!$H$28</definedName>
    <definedName name="____ace442">'[2]Materiales'!$E$23</definedName>
    <definedName name="____ace444">'[1]materiales'!#REF!</definedName>
    <definedName name="____ace462">'[1]materiales'!#REF!</definedName>
    <definedName name="____ace463">'[6]materiales'!$H$23</definedName>
    <definedName name="____ace562">'[1]materiales'!#REF!</definedName>
    <definedName name="____ace642">'[1]materiales'!#REF!</definedName>
    <definedName name="____ace742">'[1]materiales'!#REF!</definedName>
    <definedName name="____ace762">'[1]materiales'!#REF!</definedName>
    <definedName name="____ace842">'[1]materiales'!#REF!</definedName>
    <definedName name="____ace862">'[1]materiales'!#REF!</definedName>
    <definedName name="____blo1425">'[1]materiales'!#REF!</definedName>
    <definedName name="____blo1435">'[1]materiales'!#REF!</definedName>
    <definedName name="____blo1450">'[1]materiales'!#REF!</definedName>
    <definedName name="____blo1925">'[1]materiales'!#REF!</definedName>
    <definedName name="____blo1950">'[1]materiales'!#REF!</definedName>
    <definedName name="____blo1970">'[6]materiales'!$H$46</definedName>
    <definedName name="____cem4">'[4]Materiales'!$E$231</definedName>
    <definedName name="____ele10">'[1]materiales'!#REF!</definedName>
    <definedName name="____ele9">'[1]materiales'!#REF!</definedName>
    <definedName name="____mit1425">'[1]materiales'!#REF!</definedName>
    <definedName name="____mit1435">'[1]materiales'!#REF!</definedName>
    <definedName name="____mit1925">'[1]materiales'!#REF!</definedName>
    <definedName name="____mit1950">'[1]materiales'!#REF!</definedName>
    <definedName name="____MO0310">'[4]Mano Obra'!$G$22</definedName>
    <definedName name="____MO0319">'[4]Mano Obra'!$G$21</definedName>
    <definedName name="____MO0403">'[4]Mano Obra'!$G$25</definedName>
    <definedName name="____MO0508">'[4]Mano Obra'!$G$32</definedName>
    <definedName name="____MO1262">#REF!</definedName>
    <definedName name="____MO1847">'[4]Mano Obra'!$G$209</definedName>
    <definedName name="____MO1848">'[4]Mano Obra'!$G$210</definedName>
    <definedName name="____MO1849">'[2]Mano Obra'!$G$211</definedName>
    <definedName name="____MO1851">#REF!</definedName>
    <definedName name="____tc10">'[1]materiales'!#REF!</definedName>
    <definedName name="____tc12">'[1]materiales'!#REF!</definedName>
    <definedName name="____tc16">'[1]materiales'!#REF!</definedName>
    <definedName name="____tc20">'[1]materiales'!#REF!</definedName>
    <definedName name="____tc24">'[1]materiales'!#REF!</definedName>
    <definedName name="____tc6">'[1]materiales'!#REF!</definedName>
    <definedName name="____tc8">'[1]materiales'!#REF!</definedName>
    <definedName name="___ace1062">'[1]materiales'!#REF!</definedName>
    <definedName name="___ace1162">'[1]materiales'!#REF!</definedName>
    <definedName name="___ace242">'[2]Materiales'!$E$21</definedName>
    <definedName name="___ace263">'[6]materiales'!$H$21</definedName>
    <definedName name="___ace342">'[2]Materiales'!$E$22</definedName>
    <definedName name="___ace343">'[1]materiales'!$H$17</definedName>
    <definedName name="___ace344">'[1]materiales'!#REF!</definedName>
    <definedName name="___ace362">'[3]Mats'!$E$40</definedName>
    <definedName name="___ace364">'[1]materiales'!#REF!</definedName>
    <definedName name="___ace442">'[2]Materiales'!$E$23</definedName>
    <definedName name="___ace463">'[6]materiales'!$H$23</definedName>
    <definedName name="___ace464">'[1]materiales'!#REF!</definedName>
    <definedName name="___ace563">'[6]materiales'!$H$24</definedName>
    <definedName name="___ace564">'[1]materiales'!#REF!</definedName>
    <definedName name="___ace644">'[1]materiales'!#REF!</definedName>
    <definedName name="___ace664">'[1]materiales'!#REF!</definedName>
    <definedName name="___ace743">'[1]materiales'!#REF!</definedName>
    <definedName name="___ace744">'[1]materiales'!#REF!</definedName>
    <definedName name="___ace763">'[1]materiales'!#REF!</definedName>
    <definedName name="___ace764">'[1]materiales'!#REF!</definedName>
    <definedName name="___ace844">'[1]materiales'!#REF!</definedName>
    <definedName name="___ace864">'[1]materiales'!#REF!</definedName>
    <definedName name="___ace962">'[1]materiales'!#REF!</definedName>
    <definedName name="___ace963">'[1]materiales'!#REF!</definedName>
    <definedName name="___ace964">'[1]materiales'!#REF!</definedName>
    <definedName name="___blo1970">'[1]materiales'!$H$54</definedName>
    <definedName name="___blo925">'[1]materiales'!#REF!</definedName>
    <definedName name="___blo935">'[1]materiales'!#REF!</definedName>
    <definedName name="___blo950">'[1]materiales'!#REF!</definedName>
    <definedName name="___blo970">'[1]materiales'!#REF!</definedName>
    <definedName name="___cem4">'[3]Mats'!$E$232</definedName>
    <definedName name="___ele2">'[1]materiales'!#REF!</definedName>
    <definedName name="___ele45">'[1]materiales'!#REF!</definedName>
    <definedName name="___ele5">'[1]materiales'!#REF!</definedName>
    <definedName name="___ele7">'[1]materiales'!#REF!</definedName>
    <definedName name="___ele8">'[1]materiales'!#REF!</definedName>
    <definedName name="___lam10">'[1]materiales'!#REF!</definedName>
    <definedName name="___lam12">'[1]materiales'!#REF!</definedName>
    <definedName name="___lam14">'[1]materiales'!#REF!</definedName>
    <definedName name="___mc1">#REF!</definedName>
    <definedName name="___mc4">#REF!</definedName>
    <definedName name="___mit1450">'[1]materiales'!#REF!</definedName>
    <definedName name="___MO0310">'[2]Mano Obra'!$G$22</definedName>
    <definedName name="___MO0319">'[2]Mano Obra'!$G$21</definedName>
    <definedName name="___MO0403">'[4]Mano Obra'!$G$25</definedName>
    <definedName name="___MO0508">'[4]Mano Obra'!$G$32</definedName>
    <definedName name="___MO1262">'[3]MO'!$G$124</definedName>
    <definedName name="___MO1847">'[2]Mano Obra'!$G$209</definedName>
    <definedName name="___MO1848">'[3]MO'!$G$210</definedName>
    <definedName name="___MO1849">'[2]Mano Obra'!$G$211</definedName>
    <definedName name="___MO1850">'[10]Mano Obra'!$G$212</definedName>
    <definedName name="___MO1851">'[2]Mano Obra'!$G$213</definedName>
    <definedName name="___ppr11005">'[11]Unit 1'!#REF!</definedName>
    <definedName name="___PR10001">'[11]Unit 1'!#REF!</definedName>
    <definedName name="___PR10002">'[11]Unit 1'!#REF!</definedName>
    <definedName name="___PR10003">'[11]Unit 1'!#REF!</definedName>
    <definedName name="___PR10004">'[11]Unit 1'!#REF!</definedName>
    <definedName name="___PR10601">'[11]Unit 1'!#REF!</definedName>
    <definedName name="___PR11001">'[11]Unit 1'!#REF!</definedName>
    <definedName name="___PR11002">'[11]Unit 1'!#REF!</definedName>
    <definedName name="___pr11003">'[11]Unit 1'!#REF!</definedName>
    <definedName name="___pr11004">'[11]Unit 1'!#REF!</definedName>
    <definedName name="___pr11005">'[11]Unit 1'!#REF!</definedName>
    <definedName name="___pr11006">'[11]Unit 1'!#REF!</definedName>
    <definedName name="___pr11007">'[11]Unit 1'!#REF!</definedName>
    <definedName name="___PR11008">'[11]Unit 1'!#REF!</definedName>
    <definedName name="___PR11009">'[11]Unit 1'!#REF!</definedName>
    <definedName name="___pr11015">'[11]Unit 1'!#REF!</definedName>
    <definedName name="___pr11016">'[11]Unit 1'!#REF!</definedName>
    <definedName name="___pr11017">'[11]Unit 1'!#REF!</definedName>
    <definedName name="___pr11018">'[11]Unit 1'!#REF!</definedName>
    <definedName name="___pr11019">'[11]Unit 1'!#REF!</definedName>
    <definedName name="___pr11020">'[11]Unit 1'!#REF!</definedName>
    <definedName name="___pr11021">'[11]Unit 1'!#REF!</definedName>
    <definedName name="___pr11022">'[11]Unit 1'!#REF!</definedName>
    <definedName name="___pr11023">'[11]Unit 1'!#REF!</definedName>
    <definedName name="___pr11024">'[11]Unit 1'!#REF!</definedName>
    <definedName name="___pr11025">'[11]Unit 1'!#REF!</definedName>
    <definedName name="___pr11026">'[11]Unit 1'!#REF!</definedName>
    <definedName name="___pr11027">'[11]Unit 1'!#REF!</definedName>
    <definedName name="___pr11028">'[11]Unit 1'!#REF!</definedName>
    <definedName name="___pr11029">'[11]Unit 1'!#REF!</definedName>
    <definedName name="___pr11030">'[11]Unit 1'!#REF!</definedName>
    <definedName name="___pr11031">'[11]Unit 1'!#REF!</definedName>
    <definedName name="___pr11032">'[11]Unit 1'!#REF!</definedName>
    <definedName name="___pr11033">'[11]Unit 1'!#REF!</definedName>
    <definedName name="___pr11034">'[11]Unit 1'!#REF!</definedName>
    <definedName name="___pr11035">'[11]Unit 1'!#REF!</definedName>
    <definedName name="___PR11036">'[11]Unit 1'!#REF!</definedName>
    <definedName name="___pr11037">'[11]Unit 1'!#REF!</definedName>
    <definedName name="___pr11038">'[11]Unit 1'!#REF!</definedName>
    <definedName name="___pr11039">'[11]Unit 1'!#REF!</definedName>
    <definedName name="___pr11040">'[11]Unit 1'!#REF!</definedName>
    <definedName name="___pr11041">'[11]Unit 1'!#REF!</definedName>
    <definedName name="___pr11042">'[11]Unit 1'!#REF!</definedName>
    <definedName name="___pr11043">'[11]Unit 1'!#REF!</definedName>
    <definedName name="___pr11044">'[11]Unit 1'!#REF!</definedName>
    <definedName name="___pr11045">'[11]Unit 1'!#REF!</definedName>
    <definedName name="___pr11046">'[11]Unit 1'!#REF!</definedName>
    <definedName name="___pr11047">'[11]Unit 1'!#REF!</definedName>
    <definedName name="___pr11048">'[11]Unit 1'!#REF!</definedName>
    <definedName name="___pr11049">'[11]Unit 1'!#REF!</definedName>
    <definedName name="___pr11050">'[11]Unit 1'!#REF!</definedName>
    <definedName name="___pr11051">'[11]Unit 1'!#REF!</definedName>
    <definedName name="___pr11052">'[11]Unit 1'!#REF!</definedName>
    <definedName name="___pr11053">'[11]Unit 1'!#REF!</definedName>
    <definedName name="___pr11054">'[11]Unit 1'!#REF!</definedName>
    <definedName name="___pr11055">'[11]Unit 1'!#REF!</definedName>
    <definedName name="___pr11056">'[11]Unit 1'!#REF!</definedName>
    <definedName name="___pr11057">'[11]Unit 1'!#REF!</definedName>
    <definedName name="___pr11068">'[11]Unit 1'!#REF!</definedName>
    <definedName name="___pr11069">'[11]Unit 1'!#REF!</definedName>
    <definedName name="___PR11074">'[11]Unit 1'!#REF!</definedName>
    <definedName name="___pr11075">'[11]Unit 1'!#REF!</definedName>
    <definedName name="___pr11076">'[11]Unit 1'!#REF!</definedName>
    <definedName name="___pr11077">'[11]Unit 1'!#REF!</definedName>
    <definedName name="___pr11078">'[11]Unit 1'!#REF!</definedName>
    <definedName name="___pr11079">'[11]Unit 1'!#REF!</definedName>
    <definedName name="___pr11080">'[11]Unit 1'!#REF!</definedName>
    <definedName name="___pr11081">'[11]Unit 1'!#REF!</definedName>
    <definedName name="___pr11082">'[11]Unit 1'!#REF!</definedName>
    <definedName name="___pr11083">'[11]Unit 1'!#REF!</definedName>
    <definedName name="___pr11084">'[11]Unit 1'!#REF!</definedName>
    <definedName name="___pr11093">'[11]Unit 1'!#REF!</definedName>
    <definedName name="___pr11094">'[11]Unit 1'!#REF!</definedName>
    <definedName name="___pr11095">'[11]Unit 1'!#REF!</definedName>
    <definedName name="___pr11096">'[11]Unit 1'!#REF!</definedName>
    <definedName name="___pr11097">'[11]Unit 1'!#REF!</definedName>
    <definedName name="___pr11098">'[11]Unit 1'!#REF!</definedName>
    <definedName name="___pr11099">'[11]Unit 1'!#REF!</definedName>
    <definedName name="___pr11100">'[11]Unit 1'!#REF!</definedName>
    <definedName name="___pr11110">'[11]Unit 1'!#REF!</definedName>
    <definedName name="___pr11111">'[11]Unit 1'!#REF!</definedName>
    <definedName name="___PR11115">'[11]Unit 1'!#REF!</definedName>
    <definedName name="___pr11120">'[11]Unit 1'!#REF!</definedName>
    <definedName name="___PR11121">'[11]Unit 1'!#REF!</definedName>
    <definedName name="___pr11122">'[11]Unit 1'!#REF!</definedName>
    <definedName name="___pr11123">'[11]Unit 1'!#REF!</definedName>
    <definedName name="___PR11133">'[11]Unit 1'!#REF!</definedName>
    <definedName name="___PR11134">'[11]Unit 1'!#REF!</definedName>
    <definedName name="___pr11135">'[11]Unit 1'!#REF!</definedName>
    <definedName name="___pr11136">'[11]Unit 1'!#REF!</definedName>
    <definedName name="___pr11137">'[11]Unit 1'!#REF!</definedName>
    <definedName name="___pr11138">'[11]Unit 1'!#REF!</definedName>
    <definedName name="___pr11139">'[11]Unit 1'!#REF!</definedName>
    <definedName name="___pr11140">'[11]Unit 1'!#REF!</definedName>
    <definedName name="___pr11141">'[11]Unit 1'!#REF!</definedName>
    <definedName name="___pr11142">'[11]Unit 1'!#REF!</definedName>
    <definedName name="___pr11143">'[11]Unit 1'!#REF!</definedName>
    <definedName name="___pr11144">'[11]Unit 1'!#REF!</definedName>
    <definedName name="___pr11145">'[11]Unit 1'!#REF!</definedName>
    <definedName name="___pr11146">'[11]Unit 1'!#REF!</definedName>
    <definedName name="___pr11147">'[11]Unit 1'!#REF!</definedName>
    <definedName name="___pr11148">'[11]Unit 1'!#REF!</definedName>
    <definedName name="___PR11149">'[11]Unit 1'!#REF!</definedName>
    <definedName name="___pr11150">'[11]Unit 1'!#REF!</definedName>
    <definedName name="___pr11151">'[11]Unit 1'!#REF!</definedName>
    <definedName name="___pr11152">'[11]Unit 1'!#REF!</definedName>
    <definedName name="___PR11153">'[11]Unit 1'!#REF!</definedName>
    <definedName name="___PR11154">'[11]Unit 1'!#REF!</definedName>
    <definedName name="___pr11170">'[11]Unit 1'!#REF!</definedName>
    <definedName name="___pr11171">'[11]Unit 1'!#REF!</definedName>
    <definedName name="___pr11172">'[11]Unit 1'!#REF!</definedName>
    <definedName name="___pr11174">'[11]Unit 1'!#REF!</definedName>
    <definedName name="___PR11175">'[11]Unit 1'!#REF!</definedName>
    <definedName name="___pr11176">'[11]Unit 1'!#REF!</definedName>
    <definedName name="___pr11177">'[11]Unit 1'!#REF!</definedName>
    <definedName name="___PR11179">'[11]Unit 1'!#REF!</definedName>
    <definedName name="___PR11180">'[11]Unit 1'!#REF!</definedName>
    <definedName name="___PR11190">'[11]Unit 1'!#REF!</definedName>
    <definedName name="___pr11191">'[11]Unit 1'!#REF!</definedName>
    <definedName name="___PR11192">'[11]Unit 1'!#REF!</definedName>
    <definedName name="___pr11193">'[11]Unit 1'!#REF!</definedName>
    <definedName name="___PR11194">'[11]Unit 1'!#REF!</definedName>
    <definedName name="___PR11195">'[11]Unit 1'!#REF!</definedName>
    <definedName name="___PR11197">'[11]Unit 1'!#REF!</definedName>
    <definedName name="___pr11198">'[11]Unit 1'!#REF!</definedName>
    <definedName name="___pr11199">'[11]Unit 1'!#REF!</definedName>
    <definedName name="___pr11200">'[11]Unit 1'!#REF!</definedName>
    <definedName name="___pr11210">'[11]Unit 1'!#REF!</definedName>
    <definedName name="___PR11211">'[11]Unit 1'!#REF!</definedName>
    <definedName name="___pr11216">'[11]Unit 1'!#REF!</definedName>
    <definedName name="___pr11225">'[11]Unit 1'!#REF!</definedName>
    <definedName name="___pr11226">'[11]Unit 1'!#REF!</definedName>
    <definedName name="___PR11227">'[11]Unit 1'!#REF!</definedName>
    <definedName name="___pr11228">'[11]Unit 1'!#REF!</definedName>
    <definedName name="___PR11229">'[11]Unit 1'!#REF!</definedName>
    <definedName name="___pr11230">'[11]Unit 1'!#REF!</definedName>
    <definedName name="___pr11231">'[11]Unit 1'!#REF!</definedName>
    <definedName name="___pr11232">'[11]Unit 1'!#REF!</definedName>
    <definedName name="___PR11233">'[11]Unit 1'!#REF!</definedName>
    <definedName name="___PR11234">'[11]Unit 1'!#REF!</definedName>
    <definedName name="___PR11235">'[11]Unit 1'!#REF!</definedName>
    <definedName name="___PR11236">'[11]Unit 1'!#REF!</definedName>
    <definedName name="___PR11237">'[11]Unit 1'!#REF!</definedName>
    <definedName name="___PR11245">'[11]Unit 1'!#REF!</definedName>
    <definedName name="___PR11246">'[11]Unit 1'!#REF!</definedName>
    <definedName name="___PR11247">'[11]Unit 1'!#REF!</definedName>
    <definedName name="___PR11248">'[11]Unit 1'!#REF!</definedName>
    <definedName name="___PR11249">'[11]Unit 1'!#REF!</definedName>
    <definedName name="___pr12001">'[11]Unit 1'!#REF!</definedName>
    <definedName name="___pr12002">'[11]Unit 1'!#REF!</definedName>
    <definedName name="___pr12003">'[11]Unit 1'!#REF!</definedName>
    <definedName name="___pr12005">'[11]Unit 1'!#REF!</definedName>
    <definedName name="___pr12006">'[11]Unit 1'!#REF!</definedName>
    <definedName name="___pr12007">'[11]Unit 1'!#REF!</definedName>
    <definedName name="___pr12008">'[11]Unit 1'!#REF!</definedName>
    <definedName name="___pr12010">'[11]Unit 1'!#REF!</definedName>
    <definedName name="___pr12011">'[11]Unit 1'!#REF!</definedName>
    <definedName name="___pr12012">'[11]Unit 1'!#REF!</definedName>
    <definedName name="___pr12013">'[11]Unit 1'!#REF!</definedName>
    <definedName name="___pr12014">'[11]Unit 1'!#REF!</definedName>
    <definedName name="___pr12015">'[11]Unit 1'!#REF!</definedName>
    <definedName name="___pr12016">'[11]Unit 1'!#REF!</definedName>
    <definedName name="___PR12018">'[11]Unit 1'!#REF!</definedName>
    <definedName name="___pr12024">'[11]Unit 1'!#REF!</definedName>
    <definedName name="___pr13001">'[11]Unit 1'!#REF!</definedName>
    <definedName name="___PR13002">'[11]Unit 1'!#REF!</definedName>
    <definedName name="___pr13007">'[11]Unit 1'!#REF!</definedName>
    <definedName name="___pr13008">'[11]Unit 1'!#REF!</definedName>
    <definedName name="___pr13009">'[11]Unit 1'!#REF!</definedName>
    <definedName name="___pr13010">'[11]Unit 1'!#REF!</definedName>
    <definedName name="___PR13011">'[11]Unit 1'!#REF!</definedName>
    <definedName name="___PR13012">'[11]Unit 1'!#REF!</definedName>
    <definedName name="___pr13014">'[11]Unit 1'!#REF!</definedName>
    <definedName name="___pr13020">'[11]Unit 1'!#REF!</definedName>
    <definedName name="___pr13021">'[11]Unit 1'!#REF!</definedName>
    <definedName name="___PR13031">'[11]Unit 1'!#REF!</definedName>
    <definedName name="___PR13033">'[11]Unit 1'!#REF!</definedName>
    <definedName name="___PR13034">'[11]Unit 1'!#REF!</definedName>
    <definedName name="___pr13040">'[11]Unit 1'!#REF!</definedName>
    <definedName name="___PR13041">'[11]Unit 1'!#REF!</definedName>
    <definedName name="___pr13047">'[11]Unit 1'!#REF!</definedName>
    <definedName name="___PR13050">'[11]Unit 1'!#REF!</definedName>
    <definedName name="___pr13057">'[11]Unit 1'!#REF!</definedName>
    <definedName name="___PR13061">'[11]Unit 1'!#REF!</definedName>
    <definedName name="___pr13071">'[11]Unit 1'!#REF!</definedName>
    <definedName name="___pr14012">'[11]Unit 1'!#REF!</definedName>
    <definedName name="___PR14029">'[11]Unit 1'!#REF!</definedName>
    <definedName name="___PR14039">'[11]Unit 1'!#REF!</definedName>
    <definedName name="___pr14055">'[11]Unit 1'!#REF!</definedName>
    <definedName name="___pr14064">'[11]Unit 1'!#REF!</definedName>
    <definedName name="___PR14089">'[11]Unit 1'!#REF!</definedName>
    <definedName name="___pr14090">'[11]Unit 1'!#REF!</definedName>
    <definedName name="___PR14091">'[11]Unit 1'!#REF!</definedName>
    <definedName name="___pr14092">'[11]Unit 1'!#REF!</definedName>
    <definedName name="___pr14093">'[11]Unit 1'!#REF!</definedName>
    <definedName name="___pr19001">'[11]Unit 1'!#REF!</definedName>
    <definedName name="___PR19015">'[11]Unit 1'!#REF!</definedName>
    <definedName name="___pr19016">'[11]Unit 1'!#REF!</definedName>
    <definedName name="___PR19017">'[11]Unit 1'!#REF!</definedName>
    <definedName name="___pr19018">'[11]Unit 1'!#REF!</definedName>
    <definedName name="___pr19019">'[11]Unit 1'!#REF!</definedName>
    <definedName name="___PR19023">'[11]Unit 1'!#REF!</definedName>
    <definedName name="___PR19027">'[11]Unit 1'!#REF!</definedName>
    <definedName name="___pr19030">'[12]Unit 1'!#REF!</definedName>
    <definedName name="___pr19031">'[11]Unit 1'!#REF!</definedName>
    <definedName name="___pr19033">'[11]Unit 1'!#REF!</definedName>
    <definedName name="___pvc1250">#REF!</definedName>
    <definedName name="___pvc2">#REF!</definedName>
    <definedName name="___pvc3">#REF!</definedName>
    <definedName name="___pvc34250">#REF!</definedName>
    <definedName name="___rib14">'[1]materiales'!#REF!</definedName>
    <definedName name="___rib16">'[1]materiales'!#REF!</definedName>
    <definedName name="___rib20">'[1]materiales'!#REF!</definedName>
    <definedName name="___rib30">'[1]materiales'!#REF!</definedName>
    <definedName name="___rib36">'[1]materiales'!#REF!</definedName>
    <definedName name="___tc30">'[1]materiales'!#REF!</definedName>
    <definedName name="___tc36">'[1]materiales'!#REF!</definedName>
    <definedName name="___tee1">'[1]materiales'!#REF!</definedName>
    <definedName name="___tee112">'[1]materiales'!#REF!</definedName>
    <definedName name="___tee114">'[1]materiales'!#REF!</definedName>
    <definedName name="___tee12">'[1]materiales'!#REF!</definedName>
    <definedName name="___tee2">'[1]materiales'!#REF!</definedName>
    <definedName name="___tee212">'[1]materiales'!#REF!</definedName>
    <definedName name="___tee3">'[1]materiales'!#REF!</definedName>
    <definedName name="___tee34">'[1]materiales'!#REF!</definedName>
    <definedName name="___tee4">'[1]materiales'!#REF!</definedName>
    <definedName name="__ace2">'[13]Lista de Precios'!$D$4</definedName>
    <definedName name="__ace242">'[2]Materiales'!$E$21</definedName>
    <definedName name="__ace263">'[7]materiales'!$H$21</definedName>
    <definedName name="__ace3">'[13]Lista de Precios'!$D$5</definedName>
    <definedName name="__ace341">'[11]Materiales'!$E$15</definedName>
    <definedName name="__ace342">'[2]Materiales'!$E$22</definedName>
    <definedName name="__ace362">'[2]Materiales'!$E$40</definedName>
    <definedName name="__ace363">'[1]materiales'!$H$28</definedName>
    <definedName name="__ace4">'[13]Lista de Precios'!$D$6</definedName>
    <definedName name="__ace442">'[4]Materiales'!$E$23</definedName>
    <definedName name="__ace444">'[4]Materiales'!$E$35</definedName>
    <definedName name="__ace463">'[1]materiales'!$H$29</definedName>
    <definedName name="__ace5">'[13]Lista de Precios'!$D$7</definedName>
    <definedName name="__ace542">'[2]Materiales'!$E$24</definedName>
    <definedName name="__ace563">'[1]materiales'!$H$30</definedName>
    <definedName name="__ace662">#REF!</definedName>
    <definedName name="__ace663">'[1]materiales'!$H$31</definedName>
    <definedName name="__ace863">'[1]materiales'!$H$33</definedName>
    <definedName name="__blo1470">'[1]materiales'!$H$51</definedName>
    <definedName name="__blo19">'[13]Lista de Precios'!$D$182</definedName>
    <definedName name="__BLO1935">'[2]Materiales'!$E$256</definedName>
    <definedName name="__can24">#REF!</definedName>
    <definedName name="__can30">#REF!</definedName>
    <definedName name="__can36">#REF!</definedName>
    <definedName name="__cem4">'[2]Materiales'!$E$232</definedName>
    <definedName name="__col20">#REF!</definedName>
    <definedName name="__COM3">'[11]Materiales'!$E$302</definedName>
    <definedName name="__COM4">'[11]Materiales'!$E$303</definedName>
    <definedName name="__con3">#REF!</definedName>
    <definedName name="__con4">#REF!</definedName>
    <definedName name="__ele6">'[4]Materiales'!$E$62</definedName>
    <definedName name="__lev14">#REF!</definedName>
    <definedName name="__lev15">#REF!</definedName>
    <definedName name="__lev19">#REF!</definedName>
    <definedName name="__lev20">#REF!</definedName>
    <definedName name="__MIT1935">'[2]Materiales'!$E$257</definedName>
    <definedName name="__MO0101">'[14]MO'!$G$7</definedName>
    <definedName name="__MO0310">'[2]Mano Obra'!$G$22</definedName>
    <definedName name="__MO0319">'[2]Mano Obra'!$G$21</definedName>
    <definedName name="__MO0320">'[4]Mano Obra'!$G$23</definedName>
    <definedName name="__MO0321">'[4]Mano Obra'!$G$316</definedName>
    <definedName name="__MO0403">'[4]Mano Obra'!$G$25</definedName>
    <definedName name="__MO0404">#REF!</definedName>
    <definedName name="__MO0415">'[3]MO'!$G$28</definedName>
    <definedName name="__MO0507">'[2]Mano Obra'!$G$31</definedName>
    <definedName name="__MO0508">'[2]Mano Obra'!$G$32</definedName>
    <definedName name="__MO0511">'[2]Mano Obra'!$G$33</definedName>
    <definedName name="__MO0730">#REF!</definedName>
    <definedName name="__MO1055">#REF!</definedName>
    <definedName name="__MO1069">'[4]Mano Obra'!$G$95</definedName>
    <definedName name="__MO1070">#REF!</definedName>
    <definedName name="__mo1084">'[2]Mano Obra'!$G$319</definedName>
    <definedName name="__MO1108">#REF!</definedName>
    <definedName name="__MO1112">#REF!</definedName>
    <definedName name="__MO1123">#REF!</definedName>
    <definedName name="__MO1262">'[2]Mano Obra'!$G$124</definedName>
    <definedName name="__MO1263">'[4]Mano Obra'!$G$125</definedName>
    <definedName name="__MO1282">'[4]Mano Obra'!$G$126</definedName>
    <definedName name="__MO1584">'[4]Mano Obra'!$G$150</definedName>
    <definedName name="__MO1847">'[2]Mano Obra'!$G$209</definedName>
    <definedName name="__MO1848">'[2]Mano Obra'!$G$210</definedName>
    <definedName name="__MO1849">'[2]Mano Obra'!$G$211</definedName>
    <definedName name="__MO1850">'[2]Mano Obra'!$G$212</definedName>
    <definedName name="__MO1851">'[2]Mano Obra'!$G$213</definedName>
    <definedName name="__MO1872">'[4]Mano Obra'!$G$232</definedName>
    <definedName name="__mor1">#REF!</definedName>
    <definedName name="__mor2">#REF!</definedName>
    <definedName name="__mor3">#REF!</definedName>
    <definedName name="__p2z2">'[15]Unitarios'!$F$601</definedName>
    <definedName name="__pin414">#REF!</definedName>
    <definedName name="__pin419">#REF!</definedName>
    <definedName name="__pvc1">#REF!</definedName>
    <definedName name="__pvc10125">#REF!</definedName>
    <definedName name="__pvc112">#REF!</definedName>
    <definedName name="__pvc1160">#REF!</definedName>
    <definedName name="__pvc12315">#REF!</definedName>
    <definedName name="__pvc2100">#REF!</definedName>
    <definedName name="__pvc212">#REF!</definedName>
    <definedName name="__pvc2125">#REF!</definedName>
    <definedName name="__pvc2160">#REF!</definedName>
    <definedName name="__pvc2250">#REF!</definedName>
    <definedName name="__pvc3100">#REF!</definedName>
    <definedName name="__pvc3125">#REF!</definedName>
    <definedName name="__pvc4125">#REF!</definedName>
    <definedName name="__pvc4160">#REF!</definedName>
    <definedName name="__pvc4250">#REF!</definedName>
    <definedName name="__pvc6125">#REF!</definedName>
    <definedName name="__pvc8125">#REF!</definedName>
    <definedName name="__sa1">#REF!</definedName>
    <definedName name="__sa2">#REF!</definedName>
    <definedName name="__sol20">#REF!</definedName>
    <definedName name="__tef1">'[2]Materiales'!$E$148</definedName>
    <definedName name="_10riblock">#REF!</definedName>
    <definedName name="_112pvc125">'[1]materiales'!#REF!</definedName>
    <definedName name="_112pvc160">'[1]materiales'!#REF!</definedName>
    <definedName name="_112pvc250">'[1]materiales'!#REF!</definedName>
    <definedName name="_114pvc125">'[1]materiales'!#REF!</definedName>
    <definedName name="_114pvc160">'[1]materiales'!#REF!</definedName>
    <definedName name="_12pvc315">'[1]materiales'!#REF!</definedName>
    <definedName name="_12riblock">#REF!</definedName>
    <definedName name="_18riblock">#REF!</definedName>
    <definedName name="_1pvc160">'[1]materiales'!#REF!</definedName>
    <definedName name="_1pvc250">'[1]materiales'!#REF!</definedName>
    <definedName name="_212pvc100">'[1]materiales'!#REF!</definedName>
    <definedName name="_212pvc125">'[1]materiales'!#REF!</definedName>
    <definedName name="_212pvc160">'[1]materiales'!#REF!</definedName>
    <definedName name="_212pvc250">'[1]materiales'!#REF!</definedName>
    <definedName name="_212pvc80">'[1]materiales'!#REF!</definedName>
    <definedName name="_24riblock">#REF!</definedName>
    <definedName name="_2pvc100">'[1]materiales'!#REF!</definedName>
    <definedName name="_2pvc125">'[1]materiales'!#REF!</definedName>
    <definedName name="_2pvc160">'[1]materiales'!#REF!</definedName>
    <definedName name="_2pvc250">'[1]materiales'!#REF!</definedName>
    <definedName name="_2pvc80">'[1]materiales'!#REF!</definedName>
    <definedName name="_34pvc250">'[1]materiales'!#REF!</definedName>
    <definedName name="_3pvc100">'[1]materiales'!#REF!</definedName>
    <definedName name="_3pvc125">'[1]materiales'!#REF!</definedName>
    <definedName name="_3pvc160">'[1]materiales'!#REF!</definedName>
    <definedName name="_3pvc80">'[1]materiales'!#REF!</definedName>
    <definedName name="_4pvc100">'[1]materiales'!#REF!</definedName>
    <definedName name="_4pvc125">'[1]materiales'!#REF!</definedName>
    <definedName name="_4pvc250">'[1]materiales'!#REF!</definedName>
    <definedName name="_4pvc80">'[1]materiales'!#REF!</definedName>
    <definedName name="_5pvc100">'[1]materiales'!#REF!</definedName>
    <definedName name="_5pvc125">'[1]materiales'!#REF!</definedName>
    <definedName name="_5pvc160">'[1]materiales'!#REF!</definedName>
    <definedName name="_5pvc80">'[1]materiales'!#REF!</definedName>
    <definedName name="_6pvc100">'[1]materiales'!#REF!</definedName>
    <definedName name="_6pvc125">'[1]materiales'!#REF!</definedName>
    <definedName name="_6pvc160">'[1]materiales'!#REF!</definedName>
    <definedName name="_6pvc80">'[1]materiales'!#REF!</definedName>
    <definedName name="_8pvc100">'[1]materiales'!#REF!</definedName>
    <definedName name="_8pvc125">'[1]materiales'!#REF!</definedName>
    <definedName name="_8pvc160">'[1]materiales'!#REF!</definedName>
    <definedName name="_8pvc80">'[1]materiales'!#REF!</definedName>
    <definedName name="_8riblock">#REF!</definedName>
    <definedName name="_ace2">'[13]Lista de Precios'!$D$4</definedName>
    <definedName name="_ace263">'[1]materiales'!$H$27</definedName>
    <definedName name="_ace3">'[13]Lista de Precios'!$D$5</definedName>
    <definedName name="_ace341">#REF!</definedName>
    <definedName name="_ace343">#REF!</definedName>
    <definedName name="_ace4">'[13]Lista de Precios'!$D$6</definedName>
    <definedName name="_ace5">'[13]Lista de Precios'!$D$7</definedName>
    <definedName name="_ace6">#REF!</definedName>
    <definedName name="_ACE661">#REF!</definedName>
    <definedName name="_ads10">#REF!</definedName>
    <definedName name="_ads15">#REF!</definedName>
    <definedName name="_ads20">#REF!</definedName>
    <definedName name="_ads4">#REF!</definedName>
    <definedName name="_ads6">#REF!</definedName>
    <definedName name="_ads8">#REF!</definedName>
    <definedName name="_ang2">'[16]Materiales'!$E$33</definedName>
    <definedName name="_ar38">'[1]materiales'!#REF!</definedName>
    <definedName name="_ar45">'[1]materiales'!#REF!</definedName>
    <definedName name="_ar55">'[1]materiales'!#REF!</definedName>
    <definedName name="_ar60">'[1]materiales'!#REF!</definedName>
    <definedName name="_ar62">'[1]materiales'!#REF!</definedName>
    <definedName name="_ar72">'[1]materiales'!#REF!</definedName>
    <definedName name="_ar95">'[1]materiales'!#REF!</definedName>
    <definedName name="_asf3">#REF!</definedName>
    <definedName name="_asf4">#REF!</definedName>
    <definedName name="_ayu">#REF!</definedName>
    <definedName name="_bajada3">#REF!</definedName>
    <definedName name="_bas10101">#REF!</definedName>
    <definedName name="_bco338">#REF!</definedName>
    <definedName name="_blo0935">#REF!</definedName>
    <definedName name="_BLO0950">'[11]Materiales'!$E$205</definedName>
    <definedName name="_blo19">'[13]Lista de Precios'!$D$182</definedName>
    <definedName name="_BLO6">'[16]Materiales'!$E$225</definedName>
    <definedName name="_BLU1425">'[11]Materiales'!$E$208</definedName>
    <definedName name="_blu1435">#REF!</definedName>
    <definedName name="_blu1450">'[11]Materiales'!$E$213</definedName>
    <definedName name="_BLU1925">'[11]Materiales'!$E$216</definedName>
    <definedName name="_blu1935">'[11]Materiales'!$E$219</definedName>
    <definedName name="_blu1950">#REF!</definedName>
    <definedName name="_c1">#REF!</definedName>
    <definedName name="_c10">#REF!</definedName>
    <definedName name="_c11">#REF!</definedName>
    <definedName name="_c12">#REF!</definedName>
    <definedName name="_c13">#REF!</definedName>
    <definedName name="_c14">#REF!</definedName>
    <definedName name="_c15">#REF!</definedName>
    <definedName name="_c16">#REF!</definedName>
    <definedName name="_c17">#REF!</definedName>
    <definedName name="_c18">#REF!</definedName>
    <definedName name="_c19">#REF!</definedName>
    <definedName name="_c2">#REF!</definedName>
    <definedName name="_c20">#REF!</definedName>
    <definedName name="_c21">#REF!</definedName>
    <definedName name="_c22">#REF!</definedName>
    <definedName name="_c23">#REF!</definedName>
    <definedName name="_c24">#REF!</definedName>
    <definedName name="_c25">#REF!</definedName>
    <definedName name="_c3">#REF!</definedName>
    <definedName name="_c4">#REF!</definedName>
    <definedName name="_c5">#REF!</definedName>
    <definedName name="_c6">#REF!</definedName>
    <definedName name="_c7">#REF!</definedName>
    <definedName name="_c8">#REF!</definedName>
    <definedName name="_c9">#REF!</definedName>
    <definedName name="_cc1">#REF!</definedName>
    <definedName name="_cem2">#REF!</definedName>
    <definedName name="_cim1">'[15]Unitarios'!$F$431</definedName>
    <definedName name="_cim20101">#REF!</definedName>
    <definedName name="_cim20102">#REF!</definedName>
    <definedName name="_cim20103">#REF!</definedName>
    <definedName name="_cim20104">#REF!</definedName>
    <definedName name="_cim20105">#REF!</definedName>
    <definedName name="_cim20106">#REF!</definedName>
    <definedName name="_cim20501">#REF!</definedName>
    <definedName name="_cim20502">#REF!</definedName>
    <definedName name="_cim20503">#REF!</definedName>
    <definedName name="_cim20504">#REF!</definedName>
    <definedName name="_cim20505">#REF!</definedName>
    <definedName name="_cim20506">#REF!</definedName>
    <definedName name="_cim20507">#REF!</definedName>
    <definedName name="_cim20701">#REF!</definedName>
    <definedName name="_cim20801">#REF!</definedName>
    <definedName name="_cim20901">#REF!</definedName>
    <definedName name="_cim23">'[15]Unitarios'!$F$461</definedName>
    <definedName name="_col22101">#REF!</definedName>
    <definedName name="_col22102">#REF!</definedName>
    <definedName name="_col22103">#REF!</definedName>
    <definedName name="_col22104">#REF!</definedName>
    <definedName name="_col22105">#REF!</definedName>
    <definedName name="_col22106">#REF!</definedName>
    <definedName name="_col22107">#REF!</definedName>
    <definedName name="_col22108">#REF!</definedName>
    <definedName name="_col22109">#REF!</definedName>
    <definedName name="_col22501">#REF!</definedName>
    <definedName name="_col22502">#REF!</definedName>
    <definedName name="_col22503">#REF!</definedName>
    <definedName name="_col22504">#REF!</definedName>
    <definedName name="_col22505">#REF!</definedName>
    <definedName name="_col22506">#REF!</definedName>
    <definedName name="_col22507">#REF!</definedName>
    <definedName name="_col22508">#REF!</definedName>
    <definedName name="_col22509">#REF!</definedName>
    <definedName name="_col22510">#REF!</definedName>
    <definedName name="_col22511">#REF!</definedName>
    <definedName name="_col22512">#REF!</definedName>
    <definedName name="_col22513">#REF!</definedName>
    <definedName name="_col22514">#REF!</definedName>
    <definedName name="_col22515">#REF!</definedName>
    <definedName name="_col22901">#REF!</definedName>
    <definedName name="_COM3">#REF!</definedName>
    <definedName name="_COM4">#REF!</definedName>
    <definedName name="_con1">'[17]Mats y MO'!$E$10</definedName>
    <definedName name="_con2">#REF!</definedName>
    <definedName name="_con28900">#REF!</definedName>
    <definedName name="_con28901">#REF!</definedName>
    <definedName name="_con29001">#REF!</definedName>
    <definedName name="_con29002">#REF!</definedName>
    <definedName name="_con29003">#REF!</definedName>
    <definedName name="_con3">#REF!</definedName>
    <definedName name="_con4">#REF!</definedName>
    <definedName name="_con43">#REF!</definedName>
    <definedName name="_F">#REF!</definedName>
    <definedName name="_FAC3">#REF!</definedName>
    <definedName name="_fc">#REF!</definedName>
    <definedName name="_hg112">#REF!</definedName>
    <definedName name="_hg2">#REF!</definedName>
    <definedName name="_hg4">#REF!</definedName>
    <definedName name="_Key1" hidden="1">#REF!</definedName>
    <definedName name="_Key2" hidden="1">#REF!</definedName>
    <definedName name="_lev1435">#REF!</definedName>
    <definedName name="_lev1450">#REF!</definedName>
    <definedName name="_lev1935">#REF!</definedName>
    <definedName name="_lev1950">#REF!</definedName>
    <definedName name="_lev1970">#REF!</definedName>
    <definedName name="_lev30101">#REF!</definedName>
    <definedName name="_lev30102">#REF!</definedName>
    <definedName name="_lev30103">#REF!</definedName>
    <definedName name="_lev30104">#REF!</definedName>
    <definedName name="_lev30105">#REF!</definedName>
    <definedName name="_lev30106">#REF!</definedName>
    <definedName name="_lev30107">#REF!</definedName>
    <definedName name="_lev30108">#REF!</definedName>
    <definedName name="_lev32101">#REF!</definedName>
    <definedName name="_los25101">#REF!</definedName>
    <definedName name="_los25102">#REF!</definedName>
    <definedName name="_los25103">#REF!</definedName>
    <definedName name="_los26901">#REF!</definedName>
    <definedName name="_M00310">'[1]m.o.'!#REF!</definedName>
    <definedName name="_M01064">'[1]m.o.'!$G$95</definedName>
    <definedName name="_M01069">'[1]m.o.'!$G$99</definedName>
    <definedName name="_m3">#REF!</definedName>
    <definedName name="_m4">#REF!</definedName>
    <definedName name="_m5">#REF!</definedName>
    <definedName name="_mav101">#REF!</definedName>
    <definedName name="_mav301">#REF!</definedName>
    <definedName name="_mc1">#REF!</definedName>
    <definedName name="_mc2">#REF!</definedName>
    <definedName name="_mc3">#REF!</definedName>
    <definedName name="_mc4">#REF!</definedName>
    <definedName name="_mcc1">#REF!</definedName>
    <definedName name="_MD11010">#REF!</definedName>
    <definedName name="_MD1310">#REF!</definedName>
    <definedName name="_MDC2411">#REF!</definedName>
    <definedName name="_mm80">'[11]Materiales'!$E$328</definedName>
    <definedName name="_MO0213">'[2]Mano Obra'!$G$10</definedName>
    <definedName name="_MO0225">'[2]Mano Obra'!$G$18</definedName>
    <definedName name="_mo0310">'[1]m.o.'!$G$23</definedName>
    <definedName name="_MO0319">'[1]m.o.'!$G$22</definedName>
    <definedName name="_MO0320">'[2]Mano Obra'!$G$23</definedName>
    <definedName name="_MO0321">'[2]Mano Obra'!$G$316</definedName>
    <definedName name="_MO0403">'[1]m.o.'!$G$26</definedName>
    <definedName name="_MO0404">'[1]m.o.'!$G$27</definedName>
    <definedName name="_MO0415">'[1]m.o.'!$G$29</definedName>
    <definedName name="_MO0507">'[1]m.o.'!$G$32</definedName>
    <definedName name="_MO0708">'[1]m.o.'!$G$39</definedName>
    <definedName name="_MO0730">'[2]Mano Obra'!$G$47</definedName>
    <definedName name="_MO0800">'[2]Mano Obra'!$G$49</definedName>
    <definedName name="_MO0902">'[1]m.o.'!$G$62</definedName>
    <definedName name="_MO1064">'[2]Mano Obra'!$G$91</definedName>
    <definedName name="_MO1065">'[1]m.o.'!$G$96</definedName>
    <definedName name="_mo1069">'[1]m.o.'!$G$99</definedName>
    <definedName name="_mo1082">'[1]m.o.'!$G$321</definedName>
    <definedName name="_mo1084">'[1]m.o.'!$G$323</definedName>
    <definedName name="_mo1087">'[1]m.o.'!$G$326</definedName>
    <definedName name="_mo1109">'[1]m.o.'!$G$112</definedName>
    <definedName name="_mo1112">'[1]m.o.'!$G$115</definedName>
    <definedName name="_mo1114">'[1]m.o.'!$G$117</definedName>
    <definedName name="_MO1126">'[2]Mano Obra'!$G$122</definedName>
    <definedName name="_mo1282">'[1]m.o.'!$G$130</definedName>
    <definedName name="_mo1283">'[1]m.o.'!$G$131</definedName>
    <definedName name="_MO1439">'[2]Mano Obra'!$G$140</definedName>
    <definedName name="_mo1548">'[1]m.o.'!$G$150</definedName>
    <definedName name="_MO1582">'[2]Mano Obra'!$G$149</definedName>
    <definedName name="_mo1584">'[1]m.o.'!$G$154</definedName>
    <definedName name="_mo1585">'[1]m.o.'!$G$155</definedName>
    <definedName name="_MO1598">'[2]Mano Obra'!$G$154</definedName>
    <definedName name="_mo1631">'[1]m.o.'!$G$162</definedName>
    <definedName name="_mo1634">'[1]m.o.'!$G$164</definedName>
    <definedName name="_mo1640">'[1]m.o.'!$G$169</definedName>
    <definedName name="_MO1662">'[2]Mano Obra'!$G$180</definedName>
    <definedName name="_MO1696">'[2]Mano Obra'!$G$203</definedName>
    <definedName name="_MO1700">'[2]Mano Obra'!$G$206</definedName>
    <definedName name="_mo1847">'[1]m.o.'!$G$213</definedName>
    <definedName name="_mo1848">'[1]m.o.'!$G$214</definedName>
    <definedName name="_mo1849">'[1]m.o.'!$G$215</definedName>
    <definedName name="_mo1850">'[1]m.o.'!$G$216</definedName>
    <definedName name="_mo1851">'[1]m.o.'!$G$217</definedName>
    <definedName name="_mo1852">'[1]m.o.'!$G$218</definedName>
    <definedName name="_mo1853">'[1]m.o.'!$G$219</definedName>
    <definedName name="_mo1854">'[1]m.o.'!$G$220</definedName>
    <definedName name="_mo1855">'[1]m.o.'!$G$221</definedName>
    <definedName name="_mo1856">'[1]m.o.'!$G$222</definedName>
    <definedName name="_mo1859">'[1]m.o.'!$G$225</definedName>
    <definedName name="_mo1861">'[1]m.o.'!$G$226</definedName>
    <definedName name="_mo1862">'[1]m.o.'!$G$227</definedName>
    <definedName name="_mo1866">'[1]m.o.'!$G$230</definedName>
    <definedName name="_mo1871">'[1]m.o.'!$G$235</definedName>
    <definedName name="_mo1909">'[1]m.o.'!$G$247</definedName>
    <definedName name="_mo2005">'[1]m.o.'!$G$335</definedName>
    <definedName name="_MO2009">#REF!</definedName>
    <definedName name="_MO2275">'[2]Mano Obra'!$G$245</definedName>
    <definedName name="_mor1">#REF!</definedName>
    <definedName name="_mor2">#REF!</definedName>
    <definedName name="_mor3">#REF!</definedName>
    <definedName name="_mr1">#REF!</definedName>
    <definedName name="_mr2">#REF!</definedName>
    <definedName name="_mr3">#REF!</definedName>
    <definedName name="_mt10001">#REF!</definedName>
    <definedName name="_mt10002">#REF!</definedName>
    <definedName name="_mt10003">#REF!</definedName>
    <definedName name="_mt10004">#REF!</definedName>
    <definedName name="_mt10005">#REF!</definedName>
    <definedName name="_mv101">#REF!</definedName>
    <definedName name="_mv102">#REF!</definedName>
    <definedName name="_mv103">#REF!</definedName>
    <definedName name="_mv104">#REF!</definedName>
    <definedName name="_mv105">#REF!</definedName>
    <definedName name="_mv106">#REF!</definedName>
    <definedName name="_mv107">#REF!</definedName>
    <definedName name="_mv108">#REF!</definedName>
    <definedName name="_mv109">#REF!</definedName>
    <definedName name="_mv110">#REF!</definedName>
    <definedName name="_mv111">#REF!</definedName>
    <definedName name="_mv112">#REF!</definedName>
    <definedName name="_mv113">#REF!</definedName>
    <definedName name="_mv201">#REF!</definedName>
    <definedName name="_mv202">#REF!</definedName>
    <definedName name="_mv203">#REF!</definedName>
    <definedName name="_mv204">#REF!</definedName>
    <definedName name="_mv205">#REF!</definedName>
    <definedName name="_mv206">#REF!</definedName>
    <definedName name="_mv207">#REF!</definedName>
    <definedName name="_mv208">#REF!</definedName>
    <definedName name="_mv301">#REF!</definedName>
    <definedName name="_mv302">#REF!</definedName>
    <definedName name="_mv303">#REF!</definedName>
    <definedName name="_mv304">#REF!</definedName>
    <definedName name="_mv305">#REF!</definedName>
    <definedName name="_mv306">#REF!</definedName>
    <definedName name="_mv307">#REF!</definedName>
    <definedName name="_mv308">#REF!</definedName>
    <definedName name="_mv401">#REF!</definedName>
    <definedName name="_mv402">#REF!</definedName>
    <definedName name="_mv403">#REF!</definedName>
    <definedName name="_mv404">#REF!</definedName>
    <definedName name="_mv405">#REF!</definedName>
    <definedName name="_mv406">#REF!</definedName>
    <definedName name="_No3">#REF!</definedName>
    <definedName name="_No4">#REF!</definedName>
    <definedName name="_oc1">#REF!</definedName>
    <definedName name="_oc2">#REF!</definedName>
    <definedName name="_oc3">#REF!</definedName>
    <definedName name="_oc4">#REF!</definedName>
    <definedName name="_occ1">#REF!</definedName>
    <definedName name="_ov101">#REF!</definedName>
    <definedName name="_ov102">#REF!</definedName>
    <definedName name="_ov103">#REF!</definedName>
    <definedName name="_ov104">#REF!</definedName>
    <definedName name="_ov105">#REF!</definedName>
    <definedName name="_ov106">#REF!</definedName>
    <definedName name="_ov107">#REF!</definedName>
    <definedName name="_ov108">#REF!</definedName>
    <definedName name="_ov109">#REF!</definedName>
    <definedName name="_ov110">#REF!</definedName>
    <definedName name="_ov111">#REF!</definedName>
    <definedName name="_ov112">#REF!</definedName>
    <definedName name="_ov113">#REF!</definedName>
    <definedName name="_ov201">#REF!</definedName>
    <definedName name="_ov202">#REF!</definedName>
    <definedName name="_ov203">#REF!</definedName>
    <definedName name="_ov204">#REF!</definedName>
    <definedName name="_ov205">#REF!</definedName>
    <definedName name="_ov206">#REF!</definedName>
    <definedName name="_ov207">#REF!</definedName>
    <definedName name="_ov208">#REF!</definedName>
    <definedName name="_ov301">#REF!</definedName>
    <definedName name="_ov302">#REF!</definedName>
    <definedName name="_ov303">#REF!</definedName>
    <definedName name="_ov304">#REF!</definedName>
    <definedName name="_ov305">#REF!</definedName>
    <definedName name="_ov306">#REF!</definedName>
    <definedName name="_ov307">#REF!</definedName>
    <definedName name="_ov308">#REF!</definedName>
    <definedName name="_ov401">#REF!</definedName>
    <definedName name="_ov402">#REF!</definedName>
    <definedName name="_ov403">#REF!</definedName>
    <definedName name="_ov404">#REF!</definedName>
    <definedName name="_ov405">#REF!</definedName>
    <definedName name="_ov406">#REF!</definedName>
    <definedName name="_pav28501">#REF!</definedName>
    <definedName name="_pav28502">#REF!</definedName>
    <definedName name="_pav28503">#REF!</definedName>
    <definedName name="_pav28901">#REF!</definedName>
    <definedName name="_pav28902">#REF!</definedName>
    <definedName name="_ped21101">#REF!</definedName>
    <definedName name="_ped21102">#REF!</definedName>
    <definedName name="_ped21103">#REF!</definedName>
    <definedName name="_pis45101">#REF!</definedName>
    <definedName name="_pis45102">#REF!</definedName>
    <definedName name="_pis45103">#REF!</definedName>
    <definedName name="_pis45104">#REF!</definedName>
    <definedName name="_pis45105">#REF!</definedName>
    <definedName name="_pis45106">#REF!</definedName>
    <definedName name="_pis45107">#REF!</definedName>
    <definedName name="_pis45108">#REF!</definedName>
    <definedName name="_pis45109">#REF!</definedName>
    <definedName name="_pis45110">#REF!</definedName>
    <definedName name="_ppr11005">#REF!</definedName>
    <definedName name="_PR10001">#REF!</definedName>
    <definedName name="_PR10002">#REF!</definedName>
    <definedName name="_PR10003">#REF!</definedName>
    <definedName name="_PR10004">#REF!</definedName>
    <definedName name="_PR10601">#REF!</definedName>
    <definedName name="_PR11001">#REF!</definedName>
    <definedName name="_PR11002">#REF!</definedName>
    <definedName name="_pr11003">#REF!</definedName>
    <definedName name="_pr11004">#REF!</definedName>
    <definedName name="_pr11005">#REF!</definedName>
    <definedName name="_pr11006">#REF!</definedName>
    <definedName name="_pr11007">#REF!</definedName>
    <definedName name="_PR11008">#REF!</definedName>
    <definedName name="_PR11009">#REF!</definedName>
    <definedName name="_pr11015">#REF!</definedName>
    <definedName name="_pr11016">#REF!</definedName>
    <definedName name="_pr11017">#REF!</definedName>
    <definedName name="_pr11018">#REF!</definedName>
    <definedName name="_pr11019">#REF!</definedName>
    <definedName name="_pr11020">#REF!</definedName>
    <definedName name="_pr11021">#REF!</definedName>
    <definedName name="_pr11022">#REF!</definedName>
    <definedName name="_pr11023">#REF!</definedName>
    <definedName name="_pr11024">#REF!</definedName>
    <definedName name="_pr11025">#REF!</definedName>
    <definedName name="_pr11026">#REF!</definedName>
    <definedName name="_pr11027">#REF!</definedName>
    <definedName name="_pr11028">#REF!</definedName>
    <definedName name="_pr11029">#REF!</definedName>
    <definedName name="_pr11030">#REF!</definedName>
    <definedName name="_pr11031">#REF!</definedName>
    <definedName name="_pr11032">#REF!</definedName>
    <definedName name="_pr11033">#REF!</definedName>
    <definedName name="_pr11034">#REF!</definedName>
    <definedName name="_pr11035">#REF!</definedName>
    <definedName name="_PR11036">#REF!</definedName>
    <definedName name="_pr11037">#REF!</definedName>
    <definedName name="_pr11038">#REF!</definedName>
    <definedName name="_pr11039">#REF!</definedName>
    <definedName name="_pr11040">#REF!</definedName>
    <definedName name="_pr11041">#REF!</definedName>
    <definedName name="_pr11042">#REF!</definedName>
    <definedName name="_pr11043">#REF!</definedName>
    <definedName name="_pr11044">#REF!</definedName>
    <definedName name="_pr11045">#REF!</definedName>
    <definedName name="_pr11046">#REF!</definedName>
    <definedName name="_pr11047">#REF!</definedName>
    <definedName name="_pr11048">#REF!</definedName>
    <definedName name="_pr11049">#REF!</definedName>
    <definedName name="_pr11050">#REF!</definedName>
    <definedName name="_pr11051">#REF!</definedName>
    <definedName name="_pr11052">#REF!</definedName>
    <definedName name="_pr11053">#REF!</definedName>
    <definedName name="_pr11054">#REF!</definedName>
    <definedName name="_pr11055">#REF!</definedName>
    <definedName name="_pr11056">#REF!</definedName>
    <definedName name="_pr11057">#REF!</definedName>
    <definedName name="_pr11068">#REF!</definedName>
    <definedName name="_pr11069">#REF!</definedName>
    <definedName name="_PR11074">#REF!</definedName>
    <definedName name="_pr11075">#REF!</definedName>
    <definedName name="_pr11076">#REF!</definedName>
    <definedName name="_pr11077">#REF!</definedName>
    <definedName name="_pr11078">#REF!</definedName>
    <definedName name="_pr11079">#REF!</definedName>
    <definedName name="_pr11080">#REF!</definedName>
    <definedName name="_pr11081">#REF!</definedName>
    <definedName name="_pr11082">#REF!</definedName>
    <definedName name="_pr11083">#REF!</definedName>
    <definedName name="_pr11084">#REF!</definedName>
    <definedName name="_pr11093">#REF!</definedName>
    <definedName name="_pr11094">#REF!</definedName>
    <definedName name="_pr11095">#REF!</definedName>
    <definedName name="_pr11096">#REF!</definedName>
    <definedName name="_pr11097">#REF!</definedName>
    <definedName name="_pr11098">#REF!</definedName>
    <definedName name="_pr11099">#REF!</definedName>
    <definedName name="_pr11100">#REF!</definedName>
    <definedName name="_pr11110">#REF!</definedName>
    <definedName name="_pr11111">#REF!</definedName>
    <definedName name="_PR11115">#REF!</definedName>
    <definedName name="_pr11120">#REF!</definedName>
    <definedName name="_PR11121">#REF!</definedName>
    <definedName name="_pr11122">#REF!</definedName>
    <definedName name="_pr11123">#REF!</definedName>
    <definedName name="_PR11133">#REF!</definedName>
    <definedName name="_PR11134">#REF!</definedName>
    <definedName name="_pr11135">#REF!</definedName>
    <definedName name="_pr11136">#REF!</definedName>
    <definedName name="_pr11137">#REF!</definedName>
    <definedName name="_pr11138">#REF!</definedName>
    <definedName name="_pr11139">#REF!</definedName>
    <definedName name="_pr11140">#REF!</definedName>
    <definedName name="_pr11141">#REF!</definedName>
    <definedName name="_pr11142">#REF!</definedName>
    <definedName name="_pr11143">#REF!</definedName>
    <definedName name="_pr11144">#REF!</definedName>
    <definedName name="_pr11145">#REF!</definedName>
    <definedName name="_pr11146">#REF!</definedName>
    <definedName name="_pr11147">#REF!</definedName>
    <definedName name="_pr11148">#REF!</definedName>
    <definedName name="_PR11149">#REF!</definedName>
    <definedName name="_pr11150">#REF!</definedName>
    <definedName name="_pr11151">#REF!</definedName>
    <definedName name="_pr11152">#REF!</definedName>
    <definedName name="_PR11153">#REF!</definedName>
    <definedName name="_PR11154">#REF!</definedName>
    <definedName name="_pr11170">#REF!</definedName>
    <definedName name="_pr11171">#REF!</definedName>
    <definedName name="_pr11172">#REF!</definedName>
    <definedName name="_pr11174">#REF!</definedName>
    <definedName name="_PR11175">#REF!</definedName>
    <definedName name="_pr11176">#REF!</definedName>
    <definedName name="_pr11177">#REF!</definedName>
    <definedName name="_PR11179">#REF!</definedName>
    <definedName name="_PR11180">#REF!</definedName>
    <definedName name="_PR11190">#REF!</definedName>
    <definedName name="_pr11191">#REF!</definedName>
    <definedName name="_PR11192">#REF!</definedName>
    <definedName name="_pr11193">#REF!</definedName>
    <definedName name="_PR11194">#REF!</definedName>
    <definedName name="_PR11195">#REF!</definedName>
    <definedName name="_PR11197">#REF!</definedName>
    <definedName name="_pr11198">#REF!</definedName>
    <definedName name="_pr11199">#REF!</definedName>
    <definedName name="_pr11200">#REF!</definedName>
    <definedName name="_pr11210">#REF!</definedName>
    <definedName name="_PR11211">#REF!</definedName>
    <definedName name="_pr11216">#REF!</definedName>
    <definedName name="_pr11225">#REF!</definedName>
    <definedName name="_pr11226">#REF!</definedName>
    <definedName name="_PR11227">#REF!</definedName>
    <definedName name="_pr11228">#REF!</definedName>
    <definedName name="_PR11229">#REF!</definedName>
    <definedName name="_pr11230">#REF!</definedName>
    <definedName name="_pr11231">#REF!</definedName>
    <definedName name="_pr11232">#REF!</definedName>
    <definedName name="_PR11233">#REF!</definedName>
    <definedName name="_PR11234">#REF!</definedName>
    <definedName name="_PR11235">#REF!</definedName>
    <definedName name="_PR11236">#REF!</definedName>
    <definedName name="_PR11237">#REF!</definedName>
    <definedName name="_PR11245">#REF!</definedName>
    <definedName name="_PR11246">#REF!</definedName>
    <definedName name="_PR11247">#REF!</definedName>
    <definedName name="_PR11248">#REF!</definedName>
    <definedName name="_PR11249">#REF!</definedName>
    <definedName name="_pr12001">#REF!</definedName>
    <definedName name="_pr12002">#REF!</definedName>
    <definedName name="_pr12003">#REF!</definedName>
    <definedName name="_pr12005">#REF!</definedName>
    <definedName name="_pr12006">#REF!</definedName>
    <definedName name="_pr12007">#REF!</definedName>
    <definedName name="_pr12008">#REF!</definedName>
    <definedName name="_pr12010">#REF!</definedName>
    <definedName name="_pr12011">#REF!</definedName>
    <definedName name="_pr12012">#REF!</definedName>
    <definedName name="_pr12013">#REF!</definedName>
    <definedName name="_pr12014">#REF!</definedName>
    <definedName name="_pr12015">#REF!</definedName>
    <definedName name="_pr12016">#REF!</definedName>
    <definedName name="_PR12018">#REF!</definedName>
    <definedName name="_pr12024">#REF!</definedName>
    <definedName name="_pr13001">#REF!</definedName>
    <definedName name="_PR13002">#REF!</definedName>
    <definedName name="_pr13007">#REF!</definedName>
    <definedName name="_pr13008">#REF!</definedName>
    <definedName name="_pr13009">#REF!</definedName>
    <definedName name="_pr13010">#REF!</definedName>
    <definedName name="_PR13011">#REF!</definedName>
    <definedName name="_PR13012">#REF!</definedName>
    <definedName name="_pr13014">#REF!</definedName>
    <definedName name="_pr13020">#REF!</definedName>
    <definedName name="_pr13021">#REF!</definedName>
    <definedName name="_PR13031">#REF!</definedName>
    <definedName name="_PR13033">#REF!</definedName>
    <definedName name="_PR13034">#REF!</definedName>
    <definedName name="_pr13040">#REF!</definedName>
    <definedName name="_PR13041">#REF!</definedName>
    <definedName name="_pr13047">#REF!</definedName>
    <definedName name="_PR13050">#REF!</definedName>
    <definedName name="_pr13057">#REF!</definedName>
    <definedName name="_PR13061">#REF!</definedName>
    <definedName name="_pr13071">#REF!</definedName>
    <definedName name="_pr14012">#REF!</definedName>
    <definedName name="_PR14029">#REF!</definedName>
    <definedName name="_PR14039">#REF!</definedName>
    <definedName name="_pr14055">#REF!</definedName>
    <definedName name="_pr14064">#REF!</definedName>
    <definedName name="_PR14089">#REF!</definedName>
    <definedName name="_pr14090">#REF!</definedName>
    <definedName name="_PR14091">#REF!</definedName>
    <definedName name="_pr14092">#REF!</definedName>
    <definedName name="_pr14093">#REF!</definedName>
    <definedName name="_pr19001">#REF!</definedName>
    <definedName name="_PR19015">#REF!</definedName>
    <definedName name="_pr19016">#REF!</definedName>
    <definedName name="_PR19017">#REF!</definedName>
    <definedName name="_pr19018">#REF!</definedName>
    <definedName name="_pr19019">#REF!</definedName>
    <definedName name="_PR19023">#REF!</definedName>
    <definedName name="_PR19027">#REF!</definedName>
    <definedName name="_pr19030">#REF!</definedName>
    <definedName name="_pr19031">#REF!</definedName>
    <definedName name="_pr19033">#REF!</definedName>
    <definedName name="_PRO6">'[11]Materiales'!$E$348</definedName>
    <definedName name="_pvc10">#REF!</definedName>
    <definedName name="_pvc114100">#REF!</definedName>
    <definedName name="_pvc12">#REF!</definedName>
    <definedName name="_pvc12250">#REF!</definedName>
    <definedName name="_pvc1250">#REF!</definedName>
    <definedName name="_pvc15">#REF!</definedName>
    <definedName name="_pvc2">#REF!</definedName>
    <definedName name="_pvc3">#REF!</definedName>
    <definedName name="_pvc34250">#REF!</definedName>
    <definedName name="_pvc4">#REF!</definedName>
    <definedName name="_pvc4100">#REF!</definedName>
    <definedName name="_pvc6">#REF!</definedName>
    <definedName name="_pvc6100">#REF!</definedName>
    <definedName name="_rib32">#REF!</definedName>
    <definedName name="_san40101">#REF!</definedName>
    <definedName name="_san40102">#REF!</definedName>
    <definedName name="_san40103">#REF!</definedName>
    <definedName name="_san40104">#REF!</definedName>
    <definedName name="_san40105">#REF!</definedName>
    <definedName name="_san40106">#REF!</definedName>
    <definedName name="_SK100">'[11]Materiales'!$E$306</definedName>
    <definedName name="_sk101">#REF!</definedName>
    <definedName name="_Sort" hidden="1">#REF!</definedName>
    <definedName name="_t1">#REF!</definedName>
    <definedName name="_tap60101">#REF!</definedName>
    <definedName name="_tap60102">#REF!</definedName>
    <definedName name="_tap60103">#REF!</definedName>
    <definedName name="_tap60104">#REF!</definedName>
    <definedName name="_tap60105">#REF!</definedName>
    <definedName name="_tap60106">#REF!</definedName>
    <definedName name="_tap60107">#REF!</definedName>
    <definedName name="_tap60108">#REF!</definedName>
    <definedName name="_tap60109">#REF!</definedName>
    <definedName name="_tap60110">#REF!</definedName>
    <definedName name="_tap60111">#REF!</definedName>
    <definedName name="_tap60112">#REF!</definedName>
    <definedName name="_tap60113">#REF!</definedName>
    <definedName name="_tap60114">#REF!</definedName>
    <definedName name="_tap60115">#REF!</definedName>
    <definedName name="_tdp62101">#REF!</definedName>
    <definedName name="_tdp62102">#REF!</definedName>
    <definedName name="_tdp62103">#REF!</definedName>
    <definedName name="_tdp62104">#REF!</definedName>
    <definedName name="_tdp62105">#REF!</definedName>
    <definedName name="_tdp62106">#REF!</definedName>
    <definedName name="_tdp62107">#REF!</definedName>
    <definedName name="_tds61101">#REF!</definedName>
    <definedName name="_tds61102">#REF!</definedName>
    <definedName name="_tds61103">#REF!</definedName>
    <definedName name="_tds61104">#REF!</definedName>
    <definedName name="_tds61105">#REF!</definedName>
    <definedName name="_tds61106">#REF!</definedName>
    <definedName name="_tds62104">#REF!</definedName>
    <definedName name="_tds62105">#REF!</definedName>
    <definedName name="_tub60001">#REF!</definedName>
    <definedName name="_TY10">'[11]Materiales'!$E$336</definedName>
    <definedName name="_TY15">'[11]Materiales'!$E$335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2">#REF!</definedName>
    <definedName name="_v3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_vc">#REF!</definedName>
    <definedName name="_vig24101">#REF!</definedName>
    <definedName name="_vig24102">#REF!</definedName>
    <definedName name="_vig24103">#REF!</definedName>
    <definedName name="_vig24104">#REF!</definedName>
    <definedName name="_vig24105">#REF!</definedName>
    <definedName name="_vig24106">#REF!</definedName>
    <definedName name="_vig24107">#REF!</definedName>
    <definedName name="_vig24108">#REF!</definedName>
    <definedName name="_vig24901">#REF!</definedName>
    <definedName name="_vig24902">#REF!</definedName>
    <definedName name="_vig24903">#REF!</definedName>
    <definedName name="_z1">#REF!</definedName>
    <definedName name="_z10">#REF!</definedName>
    <definedName name="_z12">#REF!</definedName>
    <definedName name="_z13">#REF!</definedName>
    <definedName name="_z14">#REF!</definedName>
    <definedName name="_z15">#REF!</definedName>
    <definedName name="_z16">#REF!</definedName>
    <definedName name="_z17">#REF!</definedName>
    <definedName name="_z1p1">'[15]Unitarios'!$F$2</definedName>
    <definedName name="_z1p3">'[15]Unitarios'!$F$41</definedName>
    <definedName name="_z2">#REF!</definedName>
    <definedName name="_z2p1">'[15]Unitarios'!$F$80</definedName>
    <definedName name="_z2p3">'[15]Unitarios'!$F$119</definedName>
    <definedName name="_z2p4">'[15]Unitarios'!$F$158</definedName>
    <definedName name="_z3">#REF!</definedName>
    <definedName name="_z3p3">'[15]Unitarios'!$F$197</definedName>
    <definedName name="_z3p4">'[15]Unitarios'!$F$236</definedName>
    <definedName name="_z4">#REF!</definedName>
    <definedName name="_z4p2">'[15]Unitarios'!$F$275</definedName>
    <definedName name="_z5">#REF!</definedName>
    <definedName name="_z5p5">'[15]Unitarios'!$F$314</definedName>
    <definedName name="_z6">#REF!</definedName>
    <definedName name="_z6p6">'[15]Unitarios'!$F$353</definedName>
    <definedName name="_z6p7">'[15]Unitarios'!$F$392</definedName>
    <definedName name="_z8">#REF!</definedName>
    <definedName name="_z9">#REF!</definedName>
    <definedName name="_zmparqueos">#REF!</definedName>
    <definedName name="_zo1">#REF!</definedName>
    <definedName name="_zp">#REF!</definedName>
    <definedName name="a">'[18]Materiales'!$E$9</definedName>
    <definedName name="a.5">#REF!</definedName>
    <definedName name="a.75">#REF!</definedName>
    <definedName name="a1.">#REF!</definedName>
    <definedName name="a1.25">#REF!</definedName>
    <definedName name="a1.5">#REF!</definedName>
    <definedName name="a2.">#REF!</definedName>
    <definedName name="a2.5">#REF!</definedName>
    <definedName name="a3.">#REF!</definedName>
    <definedName name="a4.">#REF!</definedName>
    <definedName name="AAA">'[10]Materiales'!$E$9</definedName>
    <definedName name="aaaa">'[10]Materiales'!$E$9</definedName>
    <definedName name="absorcion">'[15]Unitarios'!$M$523</definedName>
    <definedName name="ÁCE341">#REF!</definedName>
    <definedName name="ACE4.5">'[19]Materiales'!$E$53</definedName>
    <definedName name="acei">'[1]materiales'!#REF!</definedName>
    <definedName name="acei2t">'[1]materiales'!$H$76</definedName>
    <definedName name="acer362">#REF!</definedName>
    <definedName name="acer462">#REF!</definedName>
    <definedName name="acero">#REF!</definedName>
    <definedName name="ACERO_REF.40">#REF!</definedName>
    <definedName name="ACERO_REF.60">#REF!</definedName>
    <definedName name="acero2">'[17]Mats y MO'!$E$29</definedName>
    <definedName name="acero3">'[17]Mats y MO'!$E$28</definedName>
    <definedName name="acero4">'[17]Mats y MO'!$E$27</definedName>
    <definedName name="adoquin">'[1]materiales'!#REF!</definedName>
    <definedName name="ahembra1">'[1]materiales'!#REF!</definedName>
    <definedName name="ahembra112">'[1]materiales'!#REF!</definedName>
    <definedName name="ahembra114">'[1]materiales'!#REF!</definedName>
    <definedName name="ahembra12">'[1]materiales'!#REF!</definedName>
    <definedName name="ahembra2">'[1]materiales'!#REF!</definedName>
    <definedName name="ahembra212">'[1]materiales'!#REF!</definedName>
    <definedName name="ahembra3">'[1]materiales'!#REF!</definedName>
    <definedName name="ahembra34">'[1]materiales'!#REF!</definedName>
    <definedName name="ahembra4">'[1]materiales'!#REF!</definedName>
    <definedName name="ala">'[1]materiales'!$H$35</definedName>
    <definedName name="alambre">'[17]Mats y MO'!$E$30</definedName>
    <definedName name="amacho1">'[1]materiales'!#REF!</definedName>
    <definedName name="amacho112">'[1]materiales'!#REF!</definedName>
    <definedName name="amacho114">'[1]materiales'!#REF!</definedName>
    <definedName name="amacho12">'[1]materiales'!#REF!</definedName>
    <definedName name="amacho2">'[1]materiales'!#REF!</definedName>
    <definedName name="amacho212">'[1]materiales'!#REF!</definedName>
    <definedName name="amacho3">'[1]materiales'!#REF!</definedName>
    <definedName name="amacho34">'[1]materiales'!#REF!</definedName>
    <definedName name="amacho4">'[1]materiales'!#REF!</definedName>
    <definedName name="amar">'[1]materiales'!#REF!</definedName>
    <definedName name="ang1.5">'[16]Materiales'!$E$34</definedName>
    <definedName name="angular2">'[17]Mats y MO'!$E$34</definedName>
    <definedName name="anticorr">#REF!</definedName>
    <definedName name="aolr">#REF!</definedName>
    <definedName name="_xlnm.Print_Area" localSheetId="0">'Cuadro de cantidades'!$B$2:$I$100</definedName>
    <definedName name="arena">#REF!</definedName>
    <definedName name="armado2">'[17]Mats y MO'!$D$60</definedName>
    <definedName name="armado3">'[17]Mats y MO'!$D$61</definedName>
    <definedName name="armado4">'[17]Mats y MO'!$D$62</definedName>
    <definedName name="ascensor">#REF!</definedName>
    <definedName name="asolr">'[1]materiales'!$H$98</definedName>
    <definedName name="ayu">'[1]materiales'!$C$6</definedName>
    <definedName name="ayud">#REF!</definedName>
    <definedName name="azu">#REF!</definedName>
    <definedName name="azulejo">#REF!</definedName>
    <definedName name="b.5">#REF!</definedName>
    <definedName name="b.75">#REF!</definedName>
    <definedName name="b1.">#REF!</definedName>
    <definedName name="b1.25">#REF!</definedName>
    <definedName name="b1.5">#REF!</definedName>
    <definedName name="b2.">#REF!</definedName>
    <definedName name="b2.5">#REF!</definedName>
    <definedName name="b3.">#REF!</definedName>
    <definedName name="b4.">#REF!</definedName>
    <definedName name="bajada3">#REF!</definedName>
    <definedName name="bajada4">#REF!</definedName>
    <definedName name="baldosa25">'[1]materiales'!#REF!</definedName>
    <definedName name="baldosa30">'[1]materiales'!#REF!</definedName>
    <definedName name="banqueta">#REF!</definedName>
    <definedName name="bas10101a">#REF!</definedName>
    <definedName name="bbbb">'[10]Materiales'!$E$9</definedName>
    <definedName name="bcerni">#REF!</definedName>
    <definedName name="blan">'[1]materiales'!#REF!</definedName>
    <definedName name="block14">'[17]Mats y MO'!$E$49</definedName>
    <definedName name="blou1425">'[1]materiales'!#REF!</definedName>
    <definedName name="blou1435">'[1]materiales'!#REF!</definedName>
    <definedName name="blou1450">'[1]materiales'!#REF!</definedName>
    <definedName name="blou1470">'[1]materiales'!#REF!</definedName>
    <definedName name="blou1925">'[1]materiales'!#REF!</definedName>
    <definedName name="blou1935">'[1]materiales'!#REF!</definedName>
    <definedName name="blou1950">'[1]materiales'!#REF!</definedName>
    <definedName name="blou1970">'[1]materiales'!#REF!</definedName>
    <definedName name="bola">'[1]materiales'!#REF!</definedName>
    <definedName name="bom">'[1]materiales'!$H$69</definedName>
    <definedName name="bomba">'[17]Mats y MO'!$E$23</definedName>
    <definedName name="bomred">'[1]materiales'!#REF!</definedName>
    <definedName name="bordillo">#REF!</definedName>
    <definedName name="bordillocuartocong">#REF!</definedName>
    <definedName name="bx.38">#REF!</definedName>
    <definedName name="bx.5">#REF!</definedName>
    <definedName name="bx.5lt">#REF!</definedName>
    <definedName name="bx.75">#REF!</definedName>
    <definedName name="bx.75lt">#REF!</definedName>
    <definedName name="bx1.">#REF!</definedName>
    <definedName name="bx1.25">#REF!</definedName>
    <definedName name="bx1.25lt">#REF!</definedName>
    <definedName name="bx1.lt">#REF!</definedName>
    <definedName name="c.15.034">'[1]materiales'!#REF!</definedName>
    <definedName name="c.15.038">'[1]materiales'!#REF!</definedName>
    <definedName name="c.15.112">'[1]materiales'!#REF!</definedName>
    <definedName name="c.20.034">'[1]materiales'!#REF!</definedName>
    <definedName name="c.20.038">'[1]materiales'!#REF!</definedName>
    <definedName name="c.20.112">'[1]materiales'!#REF!</definedName>
    <definedName name="c.25.034">'[1]materiales'!#REF!</definedName>
    <definedName name="c.25.038">'[1]materiales'!#REF!</definedName>
    <definedName name="c.25.112">'[1]materiales'!#REF!</definedName>
    <definedName name="c.30.034">'[1]materiales'!$H$63</definedName>
    <definedName name="c.30.034.2">'[1]materiales'!#REF!</definedName>
    <definedName name="c.30.034.5">'[1]materiales'!#REF!</definedName>
    <definedName name="c.30.038">'[1]materiales'!#REF!</definedName>
    <definedName name="c.30.112">'[1]materiales'!#REF!</definedName>
    <definedName name="c.35.034">'[1]materiales'!$H$65</definedName>
    <definedName name="c.35.038">'[1]materiales'!#REF!</definedName>
    <definedName name="c.35.112">'[1]materiales'!#REF!</definedName>
    <definedName name="c.40.034">'[1]materiales'!$H$66</definedName>
    <definedName name="c.40.034.2">'[1]materiales'!#REF!</definedName>
    <definedName name="c.40.034.5">'[1]materiales'!#REF!</definedName>
    <definedName name="c.40.038">'[1]materiales'!#REF!</definedName>
    <definedName name="c.40.112">'[1]materiales'!#REF!</definedName>
    <definedName name="c.45.034">'[1]materiales'!$H$67</definedName>
    <definedName name="c.45.038">'[1]materiales'!#REF!</definedName>
    <definedName name="c.45.112">'[1]materiales'!#REF!</definedName>
    <definedName name="c.5">#REF!</definedName>
    <definedName name="c.50.038">'[1]materiales'!#REF!</definedName>
    <definedName name="c.50.112">'[1]materiales'!#REF!</definedName>
    <definedName name="c.75">#REF!</definedName>
    <definedName name="c.amano">#REF!</definedName>
    <definedName name="c1.">#REF!</definedName>
    <definedName name="c1.25">#REF!</definedName>
    <definedName name="c1.5">#REF!</definedName>
    <definedName name="c10.">#REF!</definedName>
    <definedName name="c12.">#REF!</definedName>
    <definedName name="c14.">#REF!</definedName>
    <definedName name="c2.">#REF!</definedName>
    <definedName name="c2.5">#REF!</definedName>
    <definedName name="c3.">#REF!</definedName>
    <definedName name="c4.">#REF!</definedName>
    <definedName name="ca">#REF!</definedName>
    <definedName name="ca1.0">#REF!</definedName>
    <definedName name="ca10.">#REF!</definedName>
    <definedName name="ca12.">#REF!</definedName>
    <definedName name="ca14.">#REF!</definedName>
    <definedName name="ca2.">#REF!</definedName>
    <definedName name="ca2.0">#REF!</definedName>
    <definedName name="ca250.">#REF!</definedName>
    <definedName name="ca3.0">#REF!</definedName>
    <definedName name="ca300.">#REF!</definedName>
    <definedName name="ca350.">#REF!</definedName>
    <definedName name="ca4.">#REF!</definedName>
    <definedName name="ca4.0">#REF!</definedName>
    <definedName name="ca500.">#REF!</definedName>
    <definedName name="ca6.">#REF!</definedName>
    <definedName name="ca8.">#REF!</definedName>
    <definedName name="cab">#REF!</definedName>
    <definedName name="cajuela">#REF!</definedName>
    <definedName name="campamento">#REF!</definedName>
    <definedName name="cancon16">#REF!</definedName>
    <definedName name="canrej16">#REF!</definedName>
    <definedName name="castillo1">#REF!</definedName>
    <definedName name="CATORCE">#REF!</definedName>
    <definedName name="catorce.dos">#REF!</definedName>
    <definedName name="catorce.tres">#REF!</definedName>
    <definedName name="catorce.uno">#REF!</definedName>
    <definedName name="cb">#REF!</definedName>
    <definedName name="cbb">#REF!</definedName>
    <definedName name="cc">#REF!</definedName>
    <definedName name="ccb">#REF!</definedName>
    <definedName name="cct">#REF!</definedName>
    <definedName name="cd">#REF!</definedName>
    <definedName name="ce">#REF!</definedName>
    <definedName name="cemu">'[1]materiales'!$H$44</definedName>
    <definedName name="cer">#REF!</definedName>
    <definedName name="cera">#REF!</definedName>
    <definedName name="cercolamina">#REF!</definedName>
    <definedName name="cernido">#REF!</definedName>
    <definedName name="cf">#REF!</definedName>
    <definedName name="cg">#REF!</definedName>
    <definedName name="cg.oct">#REF!</definedName>
    <definedName name="cg.oct1.5">#REF!</definedName>
    <definedName name="cg.oct2.">#REF!</definedName>
    <definedName name="cg1.i">#REF!</definedName>
    <definedName name="cg2.i">#REF!</definedName>
    <definedName name="cg3.i">#REF!</definedName>
    <definedName name="cg4.2.1.25">#REF!</definedName>
    <definedName name="cg4.4.1.5">#REF!</definedName>
    <definedName name="cg4.4.2">#REF!</definedName>
    <definedName name="cg4.i">#REF!</definedName>
    <definedName name="cgp">#REF!</definedName>
    <definedName name="ch">#REF!</definedName>
    <definedName name="ci">#REF!</definedName>
    <definedName name="cieldesm">'[12]Directo'!#REF!</definedName>
    <definedName name="CIEN">#REF!</definedName>
    <definedName name="CIENTOCATORCE">#REF!</definedName>
    <definedName name="CIENTOCINCO">#REF!</definedName>
    <definedName name="CIENTOCUATRO">#REF!</definedName>
    <definedName name="CIENTODIECINUEVE">#REF!</definedName>
    <definedName name="CIENTODIECIOCHO">#REF!</definedName>
    <definedName name="CIENTODIECISEIS">#REF!</definedName>
    <definedName name="cientodiecisiete">#REF!</definedName>
    <definedName name="CIENTODIEZ">#REF!</definedName>
    <definedName name="CIENTODOCE">#REF!</definedName>
    <definedName name="CIENTODOS">#REF!</definedName>
    <definedName name="CIENTONUEVE">#REF!</definedName>
    <definedName name="CIENTOOCHO">#REF!</definedName>
    <definedName name="CIENTOONCE">#REF!</definedName>
    <definedName name="cientoquince">#REF!</definedName>
    <definedName name="CIENTOSEIS">#REF!</definedName>
    <definedName name="CIENTOSIETE">#REF!</definedName>
    <definedName name="cientotraintaydos">#REF!</definedName>
    <definedName name="CIENTOTRECE">#REF!</definedName>
    <definedName name="cientotreinta">#REF!</definedName>
    <definedName name="cientotreintaydos">#REF!</definedName>
    <definedName name="cientotreintayuno">#REF!</definedName>
    <definedName name="CIENTOTRES">#REF!</definedName>
    <definedName name="CIENTOUNO">#REF!</definedName>
    <definedName name="CIENTOVEINTE">#REF!</definedName>
    <definedName name="cientoveinticinco">#REF!</definedName>
    <definedName name="cientoveinticuatro">#REF!</definedName>
    <definedName name="cientoveintidos">#REF!</definedName>
    <definedName name="cientoveintinueve">#REF!</definedName>
    <definedName name="cientoveintiocho">#REF!</definedName>
    <definedName name="cientoveintiseis">#REF!</definedName>
    <definedName name="cientoveintisiete">#REF!</definedName>
    <definedName name="CIENTOVEINTITRES">#REF!</definedName>
    <definedName name="cientoveintiuno">#REF!</definedName>
    <definedName name="cil">#REF!</definedName>
    <definedName name="cim20101a">#REF!</definedName>
    <definedName name="cim20102a">#REF!</definedName>
    <definedName name="cim20103a">#REF!</definedName>
    <definedName name="cim20104a">#REF!</definedName>
    <definedName name="cim20105a">#REF!</definedName>
    <definedName name="cim20105aa">#REF!</definedName>
    <definedName name="cim20106a">#REF!</definedName>
    <definedName name="cim20501a">#REF!</definedName>
    <definedName name="cim20502a">#REF!</definedName>
    <definedName name="cim20503a">#REF!</definedName>
    <definedName name="cim20504a">#REF!</definedName>
    <definedName name="cim20505a">#REF!</definedName>
    <definedName name="cim20506a">#REF!</definedName>
    <definedName name="cim20507a">#REF!</definedName>
    <definedName name="cim20701a">#REF!</definedName>
    <definedName name="cim20901aa">#REF!</definedName>
    <definedName name="CINCO">#REF!</definedName>
    <definedName name="CINCUENTA">#REF!</definedName>
    <definedName name="CINCUENTAYCINCO">#REF!</definedName>
    <definedName name="CINCUENTAYCUATRO">#REF!</definedName>
    <definedName name="CINCUENTAYDOS">#REF!</definedName>
    <definedName name="CINCUENTAYNUEVE">#REF!</definedName>
    <definedName name="CINCUENTAYOCHO">#REF!</definedName>
    <definedName name="CINCUENTAYSEIS">#REF!</definedName>
    <definedName name="CINCUENTAYSIETE">#REF!</definedName>
    <definedName name="CINCUENTAYTRES">#REF!</definedName>
    <definedName name="CINCUENTAYUNO">#REF!</definedName>
    <definedName name="CIV">#REF!</definedName>
    <definedName name="civil">#REF!</definedName>
    <definedName name="cj">#REF!</definedName>
    <definedName name="cl.5">#REF!</definedName>
    <definedName name="cl.75">#REF!</definedName>
    <definedName name="cl1.">#REF!</definedName>
    <definedName name="cl1.25">#REF!</definedName>
    <definedName name="cl1.5">#REF!</definedName>
    <definedName name="cl2.">#REF!</definedName>
    <definedName name="cl2.5">#REF!</definedName>
    <definedName name="cl3.">#REF!</definedName>
    <definedName name="cl4.">#REF!</definedName>
    <definedName name="cla">'[1]materiales'!$H$34</definedName>
    <definedName name="clala">'[1]materiales'!#REF!</definedName>
    <definedName name="clavo">#REF!</definedName>
    <definedName name="cliv">'[11]Materiales'!$E$202</definedName>
    <definedName name="CLQ">'[1]materiales'!$F$5</definedName>
    <definedName name="cls">'[20]UNO'!$E$8</definedName>
    <definedName name="codo451">'[1]materiales'!#REF!</definedName>
    <definedName name="codo45112">'[1]materiales'!#REF!</definedName>
    <definedName name="codo45114">'[1]materiales'!#REF!</definedName>
    <definedName name="codo4512">'[1]materiales'!#REF!</definedName>
    <definedName name="codo452">'[1]materiales'!#REF!</definedName>
    <definedName name="codo45212">'[1]materiales'!#REF!</definedName>
    <definedName name="codo453">'[1]materiales'!#REF!</definedName>
    <definedName name="codo4534">'[1]materiales'!#REF!</definedName>
    <definedName name="codo454">'[1]materiales'!#REF!</definedName>
    <definedName name="codo901">'[1]materiales'!#REF!</definedName>
    <definedName name="codo90112">'[1]materiales'!#REF!</definedName>
    <definedName name="codo90114">'[1]materiales'!#REF!</definedName>
    <definedName name="codo9012">'[1]materiales'!#REF!</definedName>
    <definedName name="codo902">'[1]materiales'!#REF!</definedName>
    <definedName name="codo90212">'[1]materiales'!#REF!</definedName>
    <definedName name="codo903">'[1]materiales'!#REF!</definedName>
    <definedName name="codo9034">'[1]materiales'!#REF!</definedName>
    <definedName name="codo904">'[1]materiales'!#REF!</definedName>
    <definedName name="col22101a">#REF!</definedName>
    <definedName name="col22102a">#REF!</definedName>
    <definedName name="col22103a">#REF!</definedName>
    <definedName name="col22104a">#REF!</definedName>
    <definedName name="col22105a">#REF!</definedName>
    <definedName name="col22106a">#REF!</definedName>
    <definedName name="col22107a">#REF!</definedName>
    <definedName name="col22108a">#REF!</definedName>
    <definedName name="col22109a">#REF!</definedName>
    <definedName name="col22501a">#REF!</definedName>
    <definedName name="col22502a">#REF!</definedName>
    <definedName name="col22503a">#REF!</definedName>
    <definedName name="col22504a">#REF!</definedName>
    <definedName name="col22505a">#REF!</definedName>
    <definedName name="col22506a">#REF!</definedName>
    <definedName name="col22507a">#REF!</definedName>
    <definedName name="col22508a">#REF!</definedName>
    <definedName name="col22509a">#REF!</definedName>
    <definedName name="col22510a">#REF!</definedName>
    <definedName name="col22511a">#REF!</definedName>
    <definedName name="col22512a">#REF!</definedName>
    <definedName name="col22513a">#REF!</definedName>
    <definedName name="col22514a">#REF!</definedName>
    <definedName name="col22515a">#REF!</definedName>
    <definedName name="col22901a">#REF!</definedName>
    <definedName name="columnac1">'[15]Unitarios'!$F$638</definedName>
    <definedName name="columnas">#REF!</definedName>
    <definedName name="compuerta112">#REF!</definedName>
    <definedName name="compueta1">#REF!</definedName>
    <definedName name="con2.5">'[21]Materiales'!$E$301</definedName>
    <definedName name="con28900a">#REF!</definedName>
    <definedName name="con28901a">#REF!</definedName>
    <definedName name="con29001a">#REF!</definedName>
    <definedName name="con29002a">#REF!</definedName>
    <definedName name="con29003a">#REF!</definedName>
    <definedName name="con3.1">#REF!</definedName>
    <definedName name="con3.3">#REF!</definedName>
    <definedName name="con3.5">'[22]Materiales'!$F$327</definedName>
    <definedName name="con4.1">#REF!</definedName>
    <definedName name="con4.5">#REF!</definedName>
    <definedName name="con4p">#REF!</definedName>
    <definedName name="concre4">#REF!</definedName>
    <definedName name="concretohm">#REF!</definedName>
    <definedName name="CONCRETOS">#REF!</definedName>
    <definedName name="CONPRE">#REF!</definedName>
    <definedName name="Conpre4">#REF!</definedName>
    <definedName name="contandenes">#REF!</definedName>
    <definedName name="CONV">#REF!</definedName>
    <definedName name="copla1">'[1]materiales'!#REF!</definedName>
    <definedName name="copla112">'[1]materiales'!#REF!</definedName>
    <definedName name="copla114">'[1]materiales'!#REF!</definedName>
    <definedName name="copla12">'[1]materiales'!#REF!</definedName>
    <definedName name="copla2">'[1]materiales'!#REF!</definedName>
    <definedName name="copla212">'[1]materiales'!#REF!</definedName>
    <definedName name="copla3">'[1]materiales'!#REF!</definedName>
    <definedName name="copla34">'[1]materiales'!#REF!</definedName>
    <definedName name="copla4">'[1]materiales'!#REF!</definedName>
    <definedName name="CQS">'[1]materiales'!$F$7</definedName>
    <definedName name="cruz1">'[1]materiales'!#REF!</definedName>
    <definedName name="cruz112">'[1]materiales'!#REF!</definedName>
    <definedName name="cruz114">'[1]materiales'!#REF!</definedName>
    <definedName name="cruz12">'[1]materiales'!#REF!</definedName>
    <definedName name="cruz2">'[1]materiales'!#REF!</definedName>
    <definedName name="cruz212">'[1]materiales'!#REF!</definedName>
    <definedName name="cruz3">'[1]materiales'!#REF!</definedName>
    <definedName name="cruz34">'[1]materiales'!#REF!</definedName>
    <definedName name="cruz4">'[1]materiales'!#REF!</definedName>
    <definedName name="CUARENTA">#REF!</definedName>
    <definedName name="CUARENTAYCINCO">#REF!</definedName>
    <definedName name="CUARENTAYCUATRO">#REF!</definedName>
    <definedName name="CUARENTAYDOS">#REF!</definedName>
    <definedName name="CUARENTAYNUEVE">#REF!</definedName>
    <definedName name="CUARENTAYOCHO">#REF!</definedName>
    <definedName name="CUARENTAYSEIS">#REF!</definedName>
    <definedName name="CUARENTAYSIETE">#REF!</definedName>
    <definedName name="cuarentaysiete.uno">#REF!</definedName>
    <definedName name="CUARENTAYTRES">#REF!</definedName>
    <definedName name="CUARENTAYUNO">#REF!</definedName>
    <definedName name="CUATRO">#REF!</definedName>
    <definedName name="cuatro.tres">#REF!</definedName>
    <definedName name="cuatro.uno">#REF!</definedName>
    <definedName name="cunetarej">#REF!</definedName>
    <definedName name="d">'[23]Materiales'!$E$7</definedName>
    <definedName name="dd">'[24]Materiales'!$E$9</definedName>
    <definedName name="ddd">#REF!</definedName>
    <definedName name="de">'[25]Lista de Precios'!$D$3</definedName>
    <definedName name="demolicion">'[26]Unitarios'!$F$37</definedName>
    <definedName name="DESC">#REF!</definedName>
    <definedName name="desp">'[1]materiales'!$C$7</definedName>
    <definedName name="despaz">#REF!</definedName>
    <definedName name="df">'[27]Materiales'!$E$264</definedName>
    <definedName name="dfranc">#REF!</definedName>
    <definedName name="DIECINUEVE">#REF!</definedName>
    <definedName name="diecinueve.uno">#REF!</definedName>
    <definedName name="DIECIOCHO">#REF!</definedName>
    <definedName name="dieciocho.dos">#REF!</definedName>
    <definedName name="dieciocho.uno">#REF!</definedName>
    <definedName name="DIECISEIS">#REF!</definedName>
    <definedName name="DIECISIETE">#REF!</definedName>
    <definedName name="diecisiete.uno">#REF!</definedName>
    <definedName name="dies.uno">#REF!</definedName>
    <definedName name="DIEZ">#REF!</definedName>
    <definedName name="diez.dos">#REF!</definedName>
    <definedName name="diez.tres">#REF!</definedName>
    <definedName name="diez.uno">#REF!</definedName>
    <definedName name="dir">#REF!</definedName>
    <definedName name="dis">'[1]materiales'!#REF!</definedName>
    <definedName name="DOCE">#REF!</definedName>
    <definedName name="DOS">#REF!</definedName>
    <definedName name="dos.dos">#REF!</definedName>
    <definedName name="dos.uno">#REF!</definedName>
    <definedName name="E">'[28]Materiales'!$E$306</definedName>
    <definedName name="e.5">#REF!</definedName>
    <definedName name="e.5s">#REF!</definedName>
    <definedName name="e.75">#REF!</definedName>
    <definedName name="e.75s">#REF!</definedName>
    <definedName name="e1.">#REF!</definedName>
    <definedName name="e1.0s">#REF!</definedName>
    <definedName name="e1.25">#REF!</definedName>
    <definedName name="e1.25s">#REF!</definedName>
    <definedName name="e1.5">#REF!</definedName>
    <definedName name="e1.5s">#REF!</definedName>
    <definedName name="e1.s">#REF!</definedName>
    <definedName name="e2.">#REF!</definedName>
    <definedName name="e2.5">#REF!</definedName>
    <definedName name="e2.5s">#REF!</definedName>
    <definedName name="e2.s">#REF!</definedName>
    <definedName name="e3.">#REF!</definedName>
    <definedName name="e3.s">#REF!</definedName>
    <definedName name="e4.">#REF!</definedName>
    <definedName name="e4.s">#REF!</definedName>
    <definedName name="ed">'[29]Materiales'!$E$8</definedName>
    <definedName name="effg">'[27]Materiales'!$E$8</definedName>
    <definedName name="efgfg">'[27]Materiales'!$E$16</definedName>
    <definedName name="elec">#REF!</definedName>
    <definedName name="elec6">#REF!</definedName>
    <definedName name="ELECTOMA.">#REF!</definedName>
    <definedName name="est">'[30]Costo Indirecto'!$F$42</definedName>
    <definedName name="ESTIMADO">#REF!</definedName>
    <definedName name="exc">#REF!</definedName>
    <definedName name="excavacion">#REF!</definedName>
    <definedName name="excrell">#REF!</definedName>
    <definedName name="exterior20">#REF!</definedName>
    <definedName name="f11.51">#REF!</definedName>
    <definedName name="FA">#REF!</definedName>
    <definedName name="fac">#REF!</definedName>
    <definedName name="FAC.PREST.">#REF!</definedName>
    <definedName name="face">#REF!</definedName>
    <definedName name="fachaleta">#REF!</definedName>
    <definedName name="facm">#REF!</definedName>
    <definedName name="FACT1">#REF!</definedName>
    <definedName name="FACT2">#REF!</definedName>
    <definedName name="FACT3">#REF!</definedName>
    <definedName name="FACT4">#REF!</definedName>
    <definedName name="FACT5">#REF!</definedName>
    <definedName name="FACT6">#REF!</definedName>
    <definedName name="FACT7">#REF!</definedName>
    <definedName name="fdir">'[20]UNO'!#REF!</definedName>
    <definedName name="fele">'[20]UNO'!#REF!</definedName>
    <definedName name="fem">'[20]UNO'!#REF!</definedName>
    <definedName name="FF">'[31]Materiales'!$E$8</definedName>
    <definedName name="fff">'[10]Mano Obra'!$G$139</definedName>
    <definedName name="fint">#REF!</definedName>
    <definedName name="firme">#REF!</definedName>
    <definedName name="firme2">#REF!</definedName>
    <definedName name="flar">#REF!</definedName>
    <definedName name="FLTU">'[32]Materiales'!$E$268</definedName>
    <definedName name="fm">#REF!</definedName>
    <definedName name="fmec">'[20]UNO'!#REF!</definedName>
    <definedName name="fmt">'[20]UNO'!#REF!</definedName>
    <definedName name="FO">#REF!</definedName>
    <definedName name="foc">'[20]UNO'!#REF!</definedName>
    <definedName name="for">#REF!</definedName>
    <definedName name="form">#REF!</definedName>
    <definedName name="FORMALETAS">#REF!</definedName>
    <definedName name="formaletear">'[17]Mats y MO'!$D$67</definedName>
    <definedName name="formcol">#REF!</definedName>
    <definedName name="formlosa">#REF!</definedName>
    <definedName name="formp">#REF!</definedName>
    <definedName name="formv1">#REF!</definedName>
    <definedName name="formvsecun">#REF!</definedName>
    <definedName name="formvv1">#REF!</definedName>
    <definedName name="forvprinc">#REF!</definedName>
    <definedName name="fov">#REF!</definedName>
    <definedName name="fp">#REF!</definedName>
    <definedName name="fpav">'[20]UNO'!#REF!</definedName>
    <definedName name="frante">'[1]materiales'!$H$100</definedName>
    <definedName name="fripio">'[1]maquinaria'!$G$82</definedName>
    <definedName name="frustiblockc">'[1]materiales'!#REF!</definedName>
    <definedName name="frustiblockg">'[1]materiales'!#REF!</definedName>
    <definedName name="frustiblockmg">'[1]materiales'!#REF!</definedName>
    <definedName name="frustiblockr">'[1]materiales'!#REF!</definedName>
    <definedName name="frustiladc">'[1]materiales'!#REF!</definedName>
    <definedName name="frustiladg">'[1]materiales'!#REF!</definedName>
    <definedName name="frustiladmg">'[1]materiales'!#REF!</definedName>
    <definedName name="frustiladr">'[1]materiales'!#REF!</definedName>
    <definedName name="fs">#REF!</definedName>
    <definedName name="fsub">'[20]UNO'!#REF!</definedName>
    <definedName name="ft">#REF!</definedName>
    <definedName name="fundicion">'[17]Mats y MO'!$D$66</definedName>
    <definedName name="funlosa">#REF!</definedName>
    <definedName name="fviga">#REF!</definedName>
    <definedName name="g.5">#REF!</definedName>
    <definedName name="g.75">#REF!</definedName>
    <definedName name="g1.">#REF!</definedName>
    <definedName name="g1.25">#REF!</definedName>
    <definedName name="g1.5">#REF!</definedName>
    <definedName name="g2.">#REF!</definedName>
    <definedName name="galpeg">#REF!</definedName>
    <definedName name="GARITA">#REF!</definedName>
    <definedName name="gas">'[1]materiales'!$H$75</definedName>
    <definedName name="geo">'[1]materiales'!#REF!</definedName>
    <definedName name="geot">'[1]materiales'!#REF!</definedName>
    <definedName name="gfdd">'[33]Sheet2'!$F$65</definedName>
    <definedName name="GG">'[28]Materiales'!$E$247</definedName>
    <definedName name="ggnn">'[27]Materiales'!$E$6</definedName>
    <definedName name="gr.5">#REF!</definedName>
    <definedName name="gr.75">#REF!</definedName>
    <definedName name="gr1.">#REF!</definedName>
    <definedName name="gr1.25">#REF!</definedName>
    <definedName name="gr1.5">#REF!</definedName>
    <definedName name="gr2.">#REF!</definedName>
    <definedName name="GRADAS">#REF!</definedName>
    <definedName name="gradascon">#REF!</definedName>
    <definedName name="gradasemer">#REF!</definedName>
    <definedName name="grava">#REF!</definedName>
    <definedName name="grua">#REF!</definedName>
    <definedName name="H">'[11]Materiales'!$E$9</definedName>
    <definedName name="H947f45">#REF!</definedName>
    <definedName name="her">#REF!</definedName>
    <definedName name="herra">#REF!</definedName>
    <definedName name="hidro">'[13]Lista de Precios'!$D$201</definedName>
    <definedName name="i">'[10]Materiales'!$E$9</definedName>
    <definedName name="iexcav">#REF!</definedName>
    <definedName name="ifluxometro">#REF!</definedName>
    <definedName name="iformp">#REF!</definedName>
    <definedName name="iihjb">#REF!</definedName>
    <definedName name="imp">#REF!</definedName>
    <definedName name="imper">#REF!</definedName>
    <definedName name="impermea">#REF!</definedName>
    <definedName name="impermeabilizantetab">#REF!</definedName>
    <definedName name="implosa">#REF!</definedName>
    <definedName name="Impre">#REF!</definedName>
    <definedName name="ind">#REF!</definedName>
    <definedName name="inodoro">#REF!</definedName>
    <definedName name="INT.P.U">#REF!</definedName>
    <definedName name="irelle">'[34]Unitarios'!$F$3</definedName>
    <definedName name="ISV">#REF!</definedName>
    <definedName name="j">#REF!</definedName>
    <definedName name="jh">'[10]Materiales'!$E$7</definedName>
    <definedName name="JHJJ">#REF!</definedName>
    <definedName name="JKKJKK">#REF!</definedName>
    <definedName name="jn">'[28]Materiales'!$E$9</definedName>
    <definedName name="LADLISO">#REF!</definedName>
    <definedName name="ladlisos">#REF!</definedName>
    <definedName name="lavamanos">#REF!</definedName>
    <definedName name="ldfjgjhd">#REF!</definedName>
    <definedName name="lev">#REF!</definedName>
    <definedName name="lev30101a">#REF!</definedName>
    <definedName name="lev30102a">#REF!</definedName>
    <definedName name="lev30103a">#REF!</definedName>
    <definedName name="lev30104a">#REF!</definedName>
    <definedName name="lev30105a">#REF!</definedName>
    <definedName name="lev30106a">#REF!</definedName>
    <definedName name="lev30107a">#REF!</definedName>
    <definedName name="lev30108a">#REF!</definedName>
    <definedName name="lev32101a">#REF!</definedName>
    <definedName name="levumbral">#REF!</definedName>
    <definedName name="LFUNDIDA1">#REF!</definedName>
    <definedName name="LFUNDIDA4">#REF!</definedName>
    <definedName name="liso15">#REF!</definedName>
    <definedName name="liso20">'[22]Materiales'!$F$383</definedName>
    <definedName name="liso30">#REF!</definedName>
    <definedName name="liso45">#REF!</definedName>
    <definedName name="lk">'[10]Materiales'!$E$9</definedName>
    <definedName name="ll">'[28]Costo Indirecto'!$F$61</definedName>
    <definedName name="lll">'[35]Materiales'!$E$8</definedName>
    <definedName name="LMAT">'[36]materiales'!$B$13:$F$210</definedName>
    <definedName name="LMO">'[36]m.o.'!$B$8:$H$450</definedName>
    <definedName name="LNERVADA">#REF!</definedName>
    <definedName name="los25101a">#REF!</definedName>
    <definedName name="los25102a">#REF!</definedName>
    <definedName name="los25103a">#REF!</definedName>
    <definedName name="los26901a">#REF!</definedName>
    <definedName name="losapref">#REF!</definedName>
    <definedName name="losatunelpref">'[26]Unitarios'!$F$595</definedName>
    <definedName name="losatuneltrad">'[26]Unitarios'!$F$504</definedName>
    <definedName name="ltub11">'[1]materiales'!#REF!</definedName>
    <definedName name="ltub23">'[1]materiales'!#REF!</definedName>
    <definedName name="ltub5">'[1]materiales'!#REF!</definedName>
    <definedName name="M..1">#REF!</definedName>
    <definedName name="M..2">#REF!</definedName>
    <definedName name="M.1">#REF!</definedName>
    <definedName name="m.15.almacen">#REF!</definedName>
    <definedName name="m.15.derrame">#REF!</definedName>
    <definedName name="m.15.electrico">#REF!</definedName>
    <definedName name="m.15.frio">#REF!</definedName>
    <definedName name="m.15.garita">#REF!</definedName>
    <definedName name="m.15.taller">#REF!</definedName>
    <definedName name="M.2">#REF!</definedName>
    <definedName name="m.block10">#REF!</definedName>
    <definedName name="m.block15">#REF!</definedName>
    <definedName name="m.block20">#REF!</definedName>
    <definedName name="M3NERVIO">#REF!</definedName>
    <definedName name="mad">'[1]materiales'!$H$72</definedName>
    <definedName name="madera">'[17]Mats y MO'!$E$38</definedName>
    <definedName name="malla">#REF!</definedName>
    <definedName name="mallag1">'[1]materiales'!#REF!</definedName>
    <definedName name="mallag2">'[1]materiales'!#REF!</definedName>
    <definedName name="mallagal">'[1]materiales'!#REF!</definedName>
    <definedName name="mallapvc">'[17]Mats y MO'!$E$50</definedName>
    <definedName name="marcacion">#REF!</definedName>
    <definedName name="Materiales">#REF!</definedName>
    <definedName name="mavc1">#REF!</definedName>
    <definedName name="MBAJ4">#REF!</definedName>
    <definedName name="MCA">#REF!</definedName>
    <definedName name="MCBC">#REF!</definedName>
    <definedName name="mcd">#REF!</definedName>
    <definedName name="mce">#REF!</definedName>
    <definedName name="mcf">#REF!</definedName>
    <definedName name="mcis">#REF!</definedName>
    <definedName name="mcompac">'[1]maquinaria'!$I$15</definedName>
    <definedName name="mconc">#REF!</definedName>
    <definedName name="mcpiso5">#REF!</definedName>
    <definedName name="mcpiso8">#REF!</definedName>
    <definedName name="mdemuros">#REF!</definedName>
    <definedName name="medsuperb">'[1]materiales'!#REF!</definedName>
    <definedName name="MES">#REF!</definedName>
    <definedName name="meses">#REF!</definedName>
    <definedName name="metal">#REF!</definedName>
    <definedName name="mexc">#REF!</definedName>
    <definedName name="MEZCLA_LISTA">#REF!</definedName>
    <definedName name="MEZCLONES">#REF!</definedName>
    <definedName name="mfluxometro">#REF!</definedName>
    <definedName name="mfunlosa">#REF!</definedName>
    <definedName name="mgra">#REF!</definedName>
    <definedName name="MJG">'[17]Materiales'!$H$87</definedName>
    <definedName name="mlev15">#REF!</definedName>
    <definedName name="mlosa">#REF!</definedName>
    <definedName name="mm3z1">#REF!</definedName>
    <definedName name="mm3z2">#REF!</definedName>
    <definedName name="mm3z3">#REF!</definedName>
    <definedName name="mm3z4">#REF!</definedName>
    <definedName name="mm3z5">#REF!</definedName>
    <definedName name="mm3z6">#REF!</definedName>
    <definedName name="MObra">#REF!</definedName>
    <definedName name="MONTACARGA">#REF!</definedName>
    <definedName name="mpin3">#REF!</definedName>
    <definedName name="mpin4">#REF!</definedName>
    <definedName name="mpiso0.12">#REF!</definedName>
    <definedName name="mportal">#REF!</definedName>
    <definedName name="mrell">#REF!</definedName>
    <definedName name="MRJ.1M">#REF!</definedName>
    <definedName name="MRJ.2M">#REF!</definedName>
    <definedName name="MRJ.3M">#REF!</definedName>
    <definedName name="MRJ.4M">#REF!</definedName>
    <definedName name="MRL.1M">#REF!</definedName>
    <definedName name="MRL.2M">#REF!</definedName>
    <definedName name="mrusti1470c">'[1]materiales'!#REF!</definedName>
    <definedName name="mrusti1470g">'[1]materiales'!#REF!</definedName>
    <definedName name="mrusti1470mg">'[1]materiales'!#REF!</definedName>
    <definedName name="mrusti1470r">'[1]materiales'!#REF!</definedName>
    <definedName name="mrusti1970g">'[1]materiales'!#REF!</definedName>
    <definedName name="msh">#REF!</definedName>
    <definedName name="msotab">#REF!</definedName>
    <definedName name="mt">#REF!</definedName>
    <definedName name="mt10001a">#REF!</definedName>
    <definedName name="mt10002a">#REF!</definedName>
    <definedName name="mt10004a">#REF!</definedName>
    <definedName name="mt20501a">#REF!</definedName>
    <definedName name="mt20502a">#REF!</definedName>
    <definedName name="mtub1.0">#REF!</definedName>
    <definedName name="mtub1.2">#REF!</definedName>
    <definedName name="mtub2">#REF!</definedName>
    <definedName name="mtub3.4">#REF!</definedName>
    <definedName name="mtub4">#REF!</definedName>
    <definedName name="mtub6">#REF!</definedName>
    <definedName name="mtub8">#REF!</definedName>
    <definedName name="muroconcreto">#REF!</definedName>
    <definedName name="muroelev">#REF!</definedName>
    <definedName name="muroextc">#REF!</definedName>
    <definedName name="muropref">#REF!</definedName>
    <definedName name="muroprefab.">#REF!</definedName>
    <definedName name="murorusti">'[15]Unitarios'!$F$491</definedName>
    <definedName name="MUROS.CER">#REF!</definedName>
    <definedName name="nabla">#REF!</definedName>
    <definedName name="NOM">#REF!</definedName>
    <definedName name="NOVENTA">#REF!</definedName>
    <definedName name="NOVENTAYCINCO">#REF!</definedName>
    <definedName name="NOVENTAYCUATRO">#REF!</definedName>
    <definedName name="NOVENTAYDOS">#REF!</definedName>
    <definedName name="NOVENTAYNUEVE">#REF!</definedName>
    <definedName name="NOVENTAYOCHO">#REF!</definedName>
    <definedName name="NOVENTAYSEIS">#REF!</definedName>
    <definedName name="NOVENTAYSIETE">#REF!</definedName>
    <definedName name="NOVENTAYTRES">#REF!</definedName>
    <definedName name="NOVENTAYUNO">#REF!</definedName>
    <definedName name="NUEVE">#REF!</definedName>
    <definedName name="Ñ0101">#REF!</definedName>
    <definedName name="Ñ0310">#REF!</definedName>
    <definedName name="Ñ0319">#REF!</definedName>
    <definedName name="ñ0403">#REF!</definedName>
    <definedName name="ñ0404">#REF!</definedName>
    <definedName name="ñ0415">#REF!</definedName>
    <definedName name="Ñ0508">#REF!</definedName>
    <definedName name="ñ1004">#REF!</definedName>
    <definedName name="ñ1016">#REF!</definedName>
    <definedName name="ñ1069">#REF!</definedName>
    <definedName name="ñ1070">#REF!</definedName>
    <definedName name="ñ1262">#REF!</definedName>
    <definedName name="ñ1282">#REF!</definedName>
    <definedName name="Ñ1283">#REF!</definedName>
    <definedName name="ñ1847">#REF!</definedName>
    <definedName name="ñ1848">#REF!</definedName>
    <definedName name="ñ1849">#REF!</definedName>
    <definedName name="ñ1850">#REF!</definedName>
    <definedName name="ñ1851">#REF!</definedName>
    <definedName name="ñ1852">#REF!</definedName>
    <definedName name="ñ1853">#REF!</definedName>
    <definedName name="ñ1908">#REF!</definedName>
    <definedName name="ñ1909">#REF!</definedName>
    <definedName name="OBAJ4">#REF!</definedName>
    <definedName name="obvc1">#REF!</definedName>
    <definedName name="OCA">#REF!</definedName>
    <definedName name="OCBC">#REF!</definedName>
    <definedName name="ocd">#REF!</definedName>
    <definedName name="oce">#REF!</definedName>
    <definedName name="ocf">#REF!</definedName>
    <definedName name="OCHENTA">#REF!</definedName>
    <definedName name="OCHENTAYCINCO">#REF!</definedName>
    <definedName name="OCHENTAYCUATRO">#REF!</definedName>
    <definedName name="OCHENTAYDOS">#REF!</definedName>
    <definedName name="OCHENTAYNUEVE">#REF!</definedName>
    <definedName name="OCHENTAYOCHO">#REF!</definedName>
    <definedName name="OCHENTAYSEIS">#REF!</definedName>
    <definedName name="OCHENTAYSIETE">#REF!</definedName>
    <definedName name="OCHENTAYTRES">#REF!</definedName>
    <definedName name="OCHENTAYUNO">#REF!</definedName>
    <definedName name="OCHO">#REF!</definedName>
    <definedName name="ocho.dos">#REF!</definedName>
    <definedName name="ocho.uno">#REF!</definedName>
    <definedName name="ocis">#REF!</definedName>
    <definedName name="ocpiso5">#REF!</definedName>
    <definedName name="ocpiso8">#REF!</definedName>
    <definedName name="ocv">#REF!</definedName>
    <definedName name="oexc">#REF!</definedName>
    <definedName name="ofunlosa">#REF!</definedName>
    <definedName name="ogra">#REF!</definedName>
    <definedName name="olev15">#REF!</definedName>
    <definedName name="olosa">#REF!</definedName>
    <definedName name="om3z1">#REF!</definedName>
    <definedName name="om3z2">#REF!</definedName>
    <definedName name="om3z3">#REF!</definedName>
    <definedName name="om3z4">#REF!</definedName>
    <definedName name="om3z5">#REF!</definedName>
    <definedName name="om3z6">#REF!</definedName>
    <definedName name="ONCE">#REF!</definedName>
    <definedName name="once.dos">#REF!</definedName>
    <definedName name="once.uno">#REF!</definedName>
    <definedName name="opin3">#REF!</definedName>
    <definedName name="opin4">#REF!</definedName>
    <definedName name="opiso0.12">#REF!</definedName>
    <definedName name="orell">#REF!</definedName>
    <definedName name="osh">#REF!</definedName>
    <definedName name="osoltab">#REF!</definedName>
    <definedName name="otub1.0">#REF!</definedName>
    <definedName name="otub1.2">#REF!</definedName>
    <definedName name="otub2">#REF!</definedName>
    <definedName name="otub3.4">#REF!</definedName>
    <definedName name="otub4">#REF!</definedName>
    <definedName name="otub6">#REF!</definedName>
    <definedName name="otub8">#REF!</definedName>
    <definedName name="p">'[18]Materiales'!$E$8</definedName>
    <definedName name="p.5">#REF!</definedName>
    <definedName name="p.75">#REF!</definedName>
    <definedName name="p1.">#REF!</definedName>
    <definedName name="p1.25">#REF!</definedName>
    <definedName name="p1.5">#REF!</definedName>
    <definedName name="p2.">#REF!</definedName>
    <definedName name="p2.5">#REF!</definedName>
    <definedName name="p3.">#REF!</definedName>
    <definedName name="p4.">#REF!</definedName>
    <definedName name="pav28501a">#REF!</definedName>
    <definedName name="pav28502a">#REF!</definedName>
    <definedName name="pav28503a">#REF!</definedName>
    <definedName name="pav28901a">#REF!</definedName>
    <definedName name="pav28902a">#REF!</definedName>
    <definedName name="pc3000t015elec">#REF!</definedName>
    <definedName name="pc4000t0.12sr">#REF!</definedName>
    <definedName name="pc4000t0.15crnodes">#REF!</definedName>
    <definedName name="pc4000t0.15crsidesn">#REF!</definedName>
    <definedName name="pc4000to.15sr">#REF!</definedName>
    <definedName name="pccuartofriocong">#REF!</definedName>
    <definedName name="pcumbral">#REF!</definedName>
    <definedName name="ped21101a">#REF!</definedName>
    <definedName name="ped21102a">#REF!</definedName>
    <definedName name="ped21103a">#REF!</definedName>
    <definedName name="pedestal">#REF!</definedName>
    <definedName name="per">'[12]Directo'!#REF!</definedName>
    <definedName name="pied">'[1]materiales'!$H$45</definedName>
    <definedName name="pilafv">#REF!</definedName>
    <definedName name="pilote1">#REF!</definedName>
    <definedName name="pilote2">#REF!</definedName>
    <definedName name="pilote3">#REF!</definedName>
    <definedName name="pilote4">#REF!</definedName>
    <definedName name="pin">#REF!</definedName>
    <definedName name="pint">#REF!</definedName>
    <definedName name="pintura">#REF!</definedName>
    <definedName name="pisocer">#REF!</definedName>
    <definedName name="pisocf">#REF!</definedName>
    <definedName name="pisopor">#REF!</definedName>
    <definedName name="plu">'[1]materiales'!#REF!</definedName>
    <definedName name="PLYWOOD3CUARTOS">#REF!</definedName>
    <definedName name="porayud">'[17]Mats y MO'!$D$71</definedName>
    <definedName name="porprest">'[17]Mats y MO'!$D$72</definedName>
    <definedName name="pppp">'[35]Materiales'!$E$17</definedName>
    <definedName name="ppr1.1">'[26]Unitarios'!$F$74</definedName>
    <definedName name="ppr2.2">'[26]Unitarios'!$F$110</definedName>
    <definedName name="ppr3.1">'[26]Unitarios'!$F$148</definedName>
    <definedName name="ppr3.2">'[26]Unitarios'!$F$191</definedName>
    <definedName name="ppr3.3">'[26]Unitarios'!$F$233</definedName>
    <definedName name="ppr3.4">'[26]Unitarios'!$F$765</definedName>
    <definedName name="ppr4.1">'[26]Unitarios'!$F$358</definedName>
    <definedName name="ppr4.1p">'[26]Unitarios'!$F$317</definedName>
    <definedName name="ppr5.1">'[26]Unitarios'!$F$397</definedName>
    <definedName name="ppr5.2">'[26]Unitarios'!$F$434</definedName>
    <definedName name="ppr5.3">#REF!</definedName>
    <definedName name="ppr5.4">'[26]Unitarios'!$F$650</definedName>
    <definedName name="ppr5.5">'[26]Unitarios'!$F$803</definedName>
    <definedName name="ppr6.1">'[34]Unitarios'!$F$38</definedName>
    <definedName name="ppr6.2">'[34]Unitarios'!$F$115</definedName>
    <definedName name="ppr7.1">'[26]Unitarios'!$F$843</definedName>
    <definedName name="ppr7.2">'[26]Unitarios'!$F$882</definedName>
    <definedName name="PR1.1">#REF!</definedName>
    <definedName name="pr11246a">#REF!</definedName>
    <definedName name="pr13041a">#REF!</definedName>
    <definedName name="pr2.1">#REF!</definedName>
    <definedName name="pr2.10">#REF!</definedName>
    <definedName name="pr2.11">#REF!</definedName>
    <definedName name="pr2.12">#REF!</definedName>
    <definedName name="pr2.13">#REF!</definedName>
    <definedName name="pr2.14">#REF!</definedName>
    <definedName name="pr2.15">#REF!</definedName>
    <definedName name="pr2.16">#REF!</definedName>
    <definedName name="pr2.17">#REF!</definedName>
    <definedName name="pr2.2">#REF!</definedName>
    <definedName name="pr2.3">#REF!</definedName>
    <definedName name="pr2.4">#REF!</definedName>
    <definedName name="pr2.5">#REF!</definedName>
    <definedName name="pr2.6">#REF!</definedName>
    <definedName name="pr2.7">#REF!</definedName>
    <definedName name="pr2.8">#REF!</definedName>
    <definedName name="pr2.9">#REF!</definedName>
    <definedName name="pr3.1">#REF!</definedName>
    <definedName name="pr3.10">#REF!</definedName>
    <definedName name="pr3.2">#REF!</definedName>
    <definedName name="pr3.3">#REF!</definedName>
    <definedName name="pr3.4">#REF!</definedName>
    <definedName name="pr3.5">#REF!</definedName>
    <definedName name="pr3.6">#REF!</definedName>
    <definedName name="pr3.7">#REF!</definedName>
    <definedName name="pr3.8">#REF!</definedName>
    <definedName name="pr3.9">#REF!</definedName>
    <definedName name="pr4.1">#REF!</definedName>
    <definedName name="pr5.1">#REF!</definedName>
    <definedName name="pr5.11">#REF!</definedName>
    <definedName name="pr5.12">#REF!</definedName>
    <definedName name="pr5.13">#REF!</definedName>
    <definedName name="pr5.14">#REF!</definedName>
    <definedName name="pr5.15">#REF!</definedName>
    <definedName name="pr5.16">#REF!</definedName>
    <definedName name="pr5.2">#REF!</definedName>
    <definedName name="pr5.3">#REF!</definedName>
    <definedName name="pr5.4">#REF!</definedName>
    <definedName name="pr5.5">#REF!</definedName>
    <definedName name="pr5.6">#REF!</definedName>
    <definedName name="pr5.7">#REF!</definedName>
    <definedName name="pr5.8">#REF!</definedName>
    <definedName name="pr5.9">#REF!</definedName>
    <definedName name="pr6.2">#REF!</definedName>
    <definedName name="prefabricada">#REF!</definedName>
    <definedName name="prest">'[1]materiales'!$C$5</definedName>
    <definedName name="Presta">#REF!</definedName>
    <definedName name="PU_02">#REF!</definedName>
    <definedName name="PU_05">#REF!</definedName>
    <definedName name="puertamdf">#REF!</definedName>
    <definedName name="punt">'[13]Lista de Precios'!$D$209</definedName>
    <definedName name="pvc3b">#REF!</definedName>
    <definedName name="pvc4b">#REF!</definedName>
    <definedName name="pvc6susp">#REF!</definedName>
    <definedName name="PVCDREN6">#REF!</definedName>
    <definedName name="pvmasseli">#REF!</definedName>
    <definedName name="q">'[10]Materiales'!$E$16</definedName>
    <definedName name="qq">#REF!</definedName>
    <definedName name="QUINCE">#REF!</definedName>
    <definedName name="quince.uno">#REF!</definedName>
    <definedName name="quitfor">#REF!</definedName>
    <definedName name="r.5">#REF!</definedName>
    <definedName name="r.75">#REF!</definedName>
    <definedName name="r1.">#REF!</definedName>
    <definedName name="r1.25">#REF!</definedName>
    <definedName name="r1.5">#REF!</definedName>
    <definedName name="r2.">#REF!</definedName>
    <definedName name="r2.5">#REF!</definedName>
    <definedName name="r3.">#REF!</definedName>
    <definedName name="r4.">#REF!</definedName>
    <definedName name="reconomico14cafe">'[1]materiales'!#REF!</definedName>
    <definedName name="reconomico14cre">'[1]materiales'!#REF!</definedName>
    <definedName name="reconomico14g">'[1]materiales'!#REF!</definedName>
    <definedName name="reconomico14r">'[1]materiales'!#REF!</definedName>
    <definedName name="regla2">#REF!</definedName>
    <definedName name="reglaviga">#REF!</definedName>
    <definedName name="reglaviga1">#REF!</definedName>
    <definedName name="regniv">#REF!</definedName>
    <definedName name="rell">#REF!</definedName>
    <definedName name="relleno">#REF!</definedName>
    <definedName name="relleno_mano">'[17]Mats y MO'!$D$58</definedName>
    <definedName name="relllug">#REF!</definedName>
    <definedName name="rellselecto">'[26]Materiales'!$F$393</definedName>
    <definedName name="rellsermec">'[34]Materiales'!$F$392</definedName>
    <definedName name="repe">#REF!</definedName>
    <definedName name="repello">#REF!</definedName>
    <definedName name="RES_TOTAL">#REF!</definedName>
    <definedName name="RESUMEN">#REF!</definedName>
    <definedName name="retencion">#REF!</definedName>
    <definedName name="rf">'[10]Materiales'!$E$9</definedName>
    <definedName name="rfgg">'[18]Mano Obra'!$G$107</definedName>
    <definedName name="rio">'[1]materiales'!$H$42</definedName>
    <definedName name="rladrilloc">'[1]materiales'!#REF!</definedName>
    <definedName name="rladrillog">'[1]materiales'!#REF!</definedName>
    <definedName name="rladrillomg">'[1]materiales'!#REF!</definedName>
    <definedName name="rladrillor">'[1]materiales'!#REF!</definedName>
    <definedName name="RP">#REF!</definedName>
    <definedName name="rust10">#REF!</definedName>
    <definedName name="rusti1470c">'[1]materiales'!#REF!</definedName>
    <definedName name="rusti1470g">'[1]materiales'!#REF!</definedName>
    <definedName name="rusti1470mg">'[1]materiales'!#REF!</definedName>
    <definedName name="rusti1470r">'[1]materiales'!#REF!</definedName>
    <definedName name="rusti19">#REF!</definedName>
    <definedName name="rusti1970">#REF!</definedName>
    <definedName name="rusti1970c">'[1]materiales'!#REF!</definedName>
    <definedName name="rusti1970g">'[1]materiales'!#REF!</definedName>
    <definedName name="rusti1970mg">'[1]materiales'!#REF!</definedName>
    <definedName name="rusti1970r">'[1]materiales'!#REF!</definedName>
    <definedName name="rustiblock">#REF!</definedName>
    <definedName name="rustifa">#REF!</definedName>
    <definedName name="rustilad">#REF!</definedName>
    <definedName name="rustiladf">#REF!</definedName>
    <definedName name="rustilads">#REF!</definedName>
    <definedName name="SABIETAS">#REF!</definedName>
    <definedName name="scodo454">'[1]materiales'!#REF!</definedName>
    <definedName name="scodo456">'[1]materiales'!#REF!</definedName>
    <definedName name="scodo458">'[1]materiales'!#REF!</definedName>
    <definedName name="scodo8">'[1]materiales'!#REF!</definedName>
    <definedName name="scodo906">'[1]materiales'!#REF!</definedName>
    <definedName name="SEIS">#REF!</definedName>
    <definedName name="sele">'[1]materiales'!$H$46</definedName>
    <definedName name="selinst">#REF!</definedName>
    <definedName name="SESENTA">#REF!</definedName>
    <definedName name="SESENTAYCINCO">#REF!</definedName>
    <definedName name="SESENTAYCUATRO">#REF!</definedName>
    <definedName name="SESENTAYDOS">#REF!</definedName>
    <definedName name="SESENTAYNUEVE">#REF!</definedName>
    <definedName name="SESENTAYOCHO">#REF!</definedName>
    <definedName name="SESENTAYSEIS">#REF!</definedName>
    <definedName name="SESENTAYSIETE">#REF!</definedName>
    <definedName name="SESENTAYTRES">#REF!</definedName>
    <definedName name="SESENTAYUNO">#REF!</definedName>
    <definedName name="SETENTA">#REF!</definedName>
    <definedName name="SETENTAYCINCO">#REF!</definedName>
    <definedName name="SETENTAYCUATRO">#REF!</definedName>
    <definedName name="SETENTAYDOS">#REF!</definedName>
    <definedName name="SETENTAYNUEVE">#REF!</definedName>
    <definedName name="SETENTAYOCHO">#REF!</definedName>
    <definedName name="SETENTAYSEIS">#REF!</definedName>
    <definedName name="SETENTAYSIETE">#REF!</definedName>
    <definedName name="SETENTAYTRES">#REF!</definedName>
    <definedName name="SETENTAYUNO">#REF!</definedName>
    <definedName name="sierra">'[1]materiales'!#REF!</definedName>
    <definedName name="SIETE">#REF!</definedName>
    <definedName name="sika">'[13]Lista de Precios'!$D$243</definedName>
    <definedName name="sinferior">#REF!</definedName>
    <definedName name="sol">#REF!</definedName>
    <definedName name="split">'[1]materiales'!$H$57</definedName>
    <definedName name="ssifon4">'[1]materiales'!#REF!</definedName>
    <definedName name="ssifon6">'[1]materiales'!#REF!</definedName>
    <definedName name="ssifon8">'[1]materiales'!#REF!</definedName>
    <definedName name="ssifonseg4">'[1]materiales'!#REF!</definedName>
    <definedName name="ssifonseg6">'[1]materiales'!#REF!</definedName>
    <definedName name="ssifonseg8">'[1]materiales'!#REF!</definedName>
    <definedName name="stee4">'[1]materiales'!#REF!</definedName>
    <definedName name="stee6">'[1]materiales'!#REF!</definedName>
    <definedName name="stee8">'[1]materiales'!#REF!</definedName>
    <definedName name="SUB">#REF!</definedName>
    <definedName name="subc">#REF!</definedName>
    <definedName name="subcon">#REF!</definedName>
    <definedName name="subras">'[26]Materiales'!$F$391</definedName>
    <definedName name="superblock2">'[1]materiales'!#REF!</definedName>
    <definedName name="superblock3">'[1]materiales'!#REF!</definedName>
    <definedName name="superblockon">'[1]materiales'!#REF!</definedName>
    <definedName name="supertabique">'[1]materiales'!#REF!</definedName>
    <definedName name="supsolera">'[1]materiales'!#REF!</definedName>
    <definedName name="syee4">'[1]materiales'!#REF!</definedName>
    <definedName name="syee6">'[1]materiales'!#REF!</definedName>
    <definedName name="syee8">'[1]materiales'!#REF!</definedName>
    <definedName name="T">'[28]Materiales'!$E$8</definedName>
    <definedName name="t.5">#REF!</definedName>
    <definedName name="t.75">#REF!</definedName>
    <definedName name="t1.">#REF!</definedName>
    <definedName name="t1.25">#REF!</definedName>
    <definedName name="t1.5">#REF!</definedName>
    <definedName name="t2.">#REF!</definedName>
    <definedName name="t2.5">#REF!</definedName>
    <definedName name="t3.">#REF!</definedName>
    <definedName name="t4.">#REF!</definedName>
    <definedName name="tabla10">#REF!</definedName>
    <definedName name="tangit">'[1]materiales'!$H$97</definedName>
    <definedName name="TC">#REF!</definedName>
    <definedName name="tca">'[15]cuadro oferta'!$I$240</definedName>
    <definedName name="tcuad">#REF!</definedName>
    <definedName name="tejacoppo">'[1]materiales'!#REF!</definedName>
    <definedName name="tejaesp">'[1]materiales'!#REF!</definedName>
    <definedName name="tgt">'[10]Mano Obra'!$G$33</definedName>
    <definedName name="thembra1">'[1]materiales'!#REF!</definedName>
    <definedName name="thembra112">'[1]materiales'!#REF!</definedName>
    <definedName name="thembra114">'[1]materiales'!#REF!</definedName>
    <definedName name="thembra12">'[1]materiales'!#REF!</definedName>
    <definedName name="thembra2">'[1]materiales'!#REF!</definedName>
    <definedName name="thembra212">'[1]materiales'!#REF!</definedName>
    <definedName name="thembra3">'[1]materiales'!#REF!</definedName>
    <definedName name="thembra34">'[1]materiales'!#REF!</definedName>
    <definedName name="thembra4">'[1]materiales'!#REF!</definedName>
    <definedName name="TIT">#REF!</definedName>
    <definedName name="_xlnm.Print_Titles" localSheetId="0">'Cuadro de cantidades'!$2:$5</definedName>
    <definedName name="tmacho1">'[1]materiales'!#REF!</definedName>
    <definedName name="tmacho112">'[1]materiales'!#REF!</definedName>
    <definedName name="tmacho114">'[1]materiales'!#REF!</definedName>
    <definedName name="tmacho12">'[1]materiales'!#REF!</definedName>
    <definedName name="tmacho2">'[1]materiales'!#REF!</definedName>
    <definedName name="tmacho212">'[1]materiales'!#REF!</definedName>
    <definedName name="tmacho3">'[1]materiales'!#REF!</definedName>
    <definedName name="tmacho34">'[1]materiales'!#REF!</definedName>
    <definedName name="tmacho4">'[1]materiales'!#REF!</definedName>
    <definedName name="toct">#REF!</definedName>
    <definedName name="tradicional">#REF!</definedName>
    <definedName name="tratub">#REF!</definedName>
    <definedName name="TRECE">#REF!</definedName>
    <definedName name="trece.cuatro">#REF!</definedName>
    <definedName name="trece.dos">#REF!</definedName>
    <definedName name="trece.tres">#REF!</definedName>
    <definedName name="trece.uno">#REF!</definedName>
    <definedName name="TREINTA">#REF!</definedName>
    <definedName name="TREINTAYCINCO">#REF!</definedName>
    <definedName name="TREINTAYCUATRO">#REF!</definedName>
    <definedName name="TREINTAYDOS">#REF!</definedName>
    <definedName name="TREINTAYNUEVE">#REF!</definedName>
    <definedName name="TREINTAYOCHO">#REF!</definedName>
    <definedName name="TREINTAYSEIS">#REF!</definedName>
    <definedName name="TREINTAYSIETE">#REF!</definedName>
    <definedName name="TREINTAYTRES">#REF!</definedName>
    <definedName name="TREINTAYUNO">#REF!</definedName>
    <definedName name="treintayuno.dos">#REF!</definedName>
    <definedName name="treintayuno.uno">#REF!</definedName>
    <definedName name="treintidos">#REF!</definedName>
    <definedName name="trentiuno">#REF!</definedName>
    <definedName name="TRES">#REF!</definedName>
    <definedName name="tres.uno">#REF!</definedName>
    <definedName name="tt">'[29]Materiales'!$E$274</definedName>
    <definedName name="Tthinner">'[1]materiales'!#REF!</definedName>
    <definedName name="TY">'[28]Materiales'!$E$7</definedName>
    <definedName name="tyblanco">#REF!</definedName>
    <definedName name="uh">'[10]Materiales'!$E$8</definedName>
    <definedName name="union1">'[1]materiales'!#REF!</definedName>
    <definedName name="union112">'[1]materiales'!#REF!</definedName>
    <definedName name="union114">'[1]materiales'!#REF!</definedName>
    <definedName name="union12">'[1]materiales'!#REF!</definedName>
    <definedName name="union2">'[1]materiales'!#REF!</definedName>
    <definedName name="union212">'[1]materiales'!#REF!</definedName>
    <definedName name="union3">'[1]materiales'!#REF!</definedName>
    <definedName name="union34">'[1]materiales'!#REF!</definedName>
    <definedName name="union4">'[1]materiales'!#REF!</definedName>
    <definedName name="UNO">#REF!</definedName>
    <definedName name="uno.dos">#REF!</definedName>
    <definedName name="uno.uno">#REF!</definedName>
    <definedName name="util">#REF!</definedName>
    <definedName name="V_ci">#REF!</definedName>
    <definedName name="VAMARRE1">#REF!</definedName>
    <definedName name="VAMARRE2">#REF!</definedName>
    <definedName name="vbvbc">#REF!</definedName>
    <definedName name="VEINTE">#REF!</definedName>
    <definedName name="VEINTICINCO">#REF!</definedName>
    <definedName name="veinticinco.uno">#REF!</definedName>
    <definedName name="VEINTICUATRO">#REF!</definedName>
    <definedName name="VEINTIDOS">#REF!</definedName>
    <definedName name="VEINTINUEVE">#REF!</definedName>
    <definedName name="veintinueve.uno">#REF!</definedName>
    <definedName name="VEINTIOCHO">#REF!</definedName>
    <definedName name="veintiocho.dos">#REF!</definedName>
    <definedName name="veintiocho.uno">#REF!</definedName>
    <definedName name="VEINTISEIS">#REF!</definedName>
    <definedName name="VEINTISIETE">#REF!</definedName>
    <definedName name="veintisiete.dos">#REF!</definedName>
    <definedName name="veintisiete.uno">#REF!</definedName>
    <definedName name="VEINTITRES">#REF!</definedName>
    <definedName name="VEINTIUNO">#REF!</definedName>
    <definedName name="veintiuno.uno">#REF!</definedName>
    <definedName name="VEJE1">#REF!</definedName>
    <definedName name="VEJEA">#REF!</definedName>
    <definedName name="vent">#REF!</definedName>
    <definedName name="ventf">#REF!</definedName>
    <definedName name="vib">'[1]materiales'!#REF!</definedName>
    <definedName name="vig24101a">#REF!</definedName>
    <definedName name="vig24102a">#REF!</definedName>
    <definedName name="vig24103a">#REF!</definedName>
    <definedName name="vig24104a">#REF!</definedName>
    <definedName name="vig24105a">#REF!</definedName>
    <definedName name="vig24106a">#REF!</definedName>
    <definedName name="vig24107a">#REF!</definedName>
    <definedName name="vig24108a">#REF!</definedName>
    <definedName name="vig24901a">#REF!</definedName>
    <definedName name="vig24902a">#REF!</definedName>
    <definedName name="vig24903a">#REF!</definedName>
    <definedName name="visittaprej">#REF!</definedName>
    <definedName name="vistaphierro">#REF!</definedName>
    <definedName name="w">'[23]Materiales'!$E$8</definedName>
    <definedName name="we">'[10]Materiales'!$E$18</definedName>
    <definedName name="whipe">'[1]materiales'!#REF!</definedName>
    <definedName name="wstop">#REF!</definedName>
    <definedName name="x">'[27]basicas'!$F$3</definedName>
    <definedName name="XX">'[31]Materiales'!$E$9</definedName>
    <definedName name="YH">'[28]Materiales'!$E$9</definedName>
    <definedName name="z1p1">#REF!</definedName>
    <definedName name="z1p2">#REF!</definedName>
    <definedName name="z1p3">#REF!</definedName>
    <definedName name="zapata">'[10]Mano Obra'!$G$212</definedName>
    <definedName name="zapata1">#REF!</definedName>
    <definedName name="zapata2">#REF!</definedName>
    <definedName name="zapata3">#REF!</definedName>
    <definedName name="zapata4">#REF!</definedName>
    <definedName name="zcorrida">#REF!</definedName>
    <definedName name="zcumbral">#REF!</definedName>
    <definedName name="zo.1">#REF!</definedName>
  </definedNames>
  <calcPr fullCalcOnLoad="1"/>
</workbook>
</file>

<file path=xl/sharedStrings.xml><?xml version="1.0" encoding="utf-8"?>
<sst xmlns="http://schemas.openxmlformats.org/spreadsheetml/2006/main" count="188" uniqueCount="113">
  <si>
    <t>UNID</t>
  </si>
  <si>
    <t>m2</t>
  </si>
  <si>
    <t>ml</t>
  </si>
  <si>
    <t>m3</t>
  </si>
  <si>
    <t>Obras Preliminares</t>
  </si>
  <si>
    <t xml:space="preserve">Botado de material sobrante y desperdicios </t>
  </si>
  <si>
    <t>und</t>
  </si>
  <si>
    <t>ACTIVIDAD</t>
  </si>
  <si>
    <t>Instalación  de  agua provisional</t>
  </si>
  <si>
    <t>Trazado y niveleteado (topografía)</t>
  </si>
  <si>
    <t>Limpieza general (se debe incluir el costo de mantener el sitio de construcción limpio durante toda la construcción)</t>
  </si>
  <si>
    <t>Área de Juegos Infantiles</t>
  </si>
  <si>
    <t xml:space="preserve">Bases de Concreto Anclaje de Maquinas y Bancas </t>
  </si>
  <si>
    <t>Total</t>
  </si>
  <si>
    <t>global</t>
  </si>
  <si>
    <t>ITEM</t>
  </si>
  <si>
    <t>CANTIDAD</t>
  </si>
  <si>
    <t>PRECIO UNITARIO</t>
  </si>
  <si>
    <t>TOTAL ACTIVIDAD</t>
  </si>
  <si>
    <t>Rotulos de entrada y salida</t>
  </si>
  <si>
    <t>Fundicion de dado de concreto 50x50x50 para pernos de anclaje para maquinas de ejercicio (incluye excavacion)</t>
  </si>
  <si>
    <t>Mobiliario Urbano y equipamiento</t>
  </si>
  <si>
    <t>Rotulos con avisos (Incluyen postes fundidos)</t>
  </si>
  <si>
    <t>Relleno de mezcla de material selecto compactado y gravin 3/8" bajo area de grama sintetica, e=0.10 m</t>
  </si>
  <si>
    <t>Suministro e instalacion de basurero metálico (ver detalle en plano)</t>
  </si>
  <si>
    <t>Placa de marmol (incluye base de concreto)</t>
  </si>
  <si>
    <t>Bancas Metálicas con asiento de madera  (ver especificaciones tecnicas)</t>
  </si>
  <si>
    <t>PRECIO      TOTAL</t>
  </si>
  <si>
    <t>Unidad</t>
  </si>
  <si>
    <t>Instalacion para circuito wi-fi (incluye mufa, registro LB y tuberia EMT de 1-1/2" para fibra optica)</t>
  </si>
  <si>
    <t>ML</t>
  </si>
  <si>
    <t>Acometida</t>
  </si>
  <si>
    <t>Bases de concreto para postes de iluminacion (zapata de 70 x 70 x 20 cm armada con # 4 @ 15 cm, columna de 35 x 35 x 75 cm armada con 4 # 5 y # 3 @ 15 cm)</t>
  </si>
  <si>
    <t>unid</t>
  </si>
  <si>
    <t>Columpio metalico de 9 asientos (ver especificaciones tecnicas)</t>
  </si>
  <si>
    <t>Instalaciones electricas e iluminacion</t>
  </si>
  <si>
    <t>Instalacion de tomacorrientes para intemperies polarizados</t>
  </si>
  <si>
    <t>Suministro e instalacion de domo metalico para escalar (ver especificaciones tecnicas)</t>
  </si>
  <si>
    <t>Suministro e instalacion de sube y baja (ver especificaciones tecnicas)</t>
  </si>
  <si>
    <t>Suministro e instalacion de mesas de ajedrez (ver especificaciones tecnicas)</t>
  </si>
  <si>
    <t>Dado de concreto para garrocha</t>
  </si>
  <si>
    <t>Suministro e instalación de garrocha para piñatas</t>
  </si>
  <si>
    <t>Suministro e instalacion de mesas de picnic</t>
  </si>
  <si>
    <t>Dado de concreto para sube y baja (50x50x50 cm)</t>
  </si>
  <si>
    <t>Dado de concreto para mesas de ajedrez (50x50x50 cm)</t>
  </si>
  <si>
    <t>Dado de concreto para columpio largo de metal (50x50x50 cm)</t>
  </si>
  <si>
    <t>Bases de concreto para bancas  (0.30x0.40x.30 m)</t>
  </si>
  <si>
    <t>Bases de concreto para Basurero metalico (25x30x25 cm)</t>
  </si>
  <si>
    <r>
      <t>Instalacion,Salida Electrica y suminstro de Luminaria GENERAL LIGHTING tipo Cobra SKY, 150 W, Lumenes: 12,000, temperatura de colores: 6,500 K, Voltaje: 85-265 V, RA</t>
    </r>
    <r>
      <rPr>
        <sz val="13"/>
        <rFont val="Calibri"/>
        <family val="2"/>
      </rPr>
      <t>&gt;</t>
    </r>
    <r>
      <rPr>
        <sz val="13"/>
        <rFont val="Arial Unicode MS"/>
        <family val="2"/>
      </rPr>
      <t>70 grados, IP: 65, Horas: 30,000</t>
    </r>
  </si>
  <si>
    <t>Suministro e instalacion de rotulos para señalamiento</t>
  </si>
  <si>
    <t>Suministro e instalcion de rotulo con reglas (incluye 2 tubos fundidos)</t>
  </si>
  <si>
    <t>Suministro e instalacion de rotulo con nombre de parque (rotulo en portal entrada)</t>
  </si>
  <si>
    <t xml:space="preserve">Bodega de insumos y herramientas, area aproximada: 20 m2 </t>
  </si>
  <si>
    <t>Fundicion de sendero de concreto (e= 10 cms)</t>
  </si>
  <si>
    <t>Suministro e instalacion de SINGLE TOWER (ver especificaciones tecnicas)</t>
  </si>
  <si>
    <t>Senderos de concreto</t>
  </si>
  <si>
    <t>Días</t>
  </si>
  <si>
    <t>Construcción de bordillo para confinamiento  dimensiones bordillo de 0.10x 0.10 m</t>
  </si>
  <si>
    <t>Instalación eléctrica circuito de alumbrado con reflectores, circuito de tomacorrientes, portal de entrada</t>
  </si>
  <si>
    <t xml:space="preserve">Instalación eléctrica provisional </t>
  </si>
  <si>
    <t>Plaza Central</t>
  </si>
  <si>
    <t>Muros de mamposteria</t>
  </si>
  <si>
    <t>Rampas (concreto 3000 psi, e=10 cms.)</t>
  </si>
  <si>
    <t>Columpio para discapacitados (ver especificaciones tecnicas)</t>
  </si>
  <si>
    <t>Muro de mamposteria lateral</t>
  </si>
  <si>
    <t>Colocacion de arena blanca en area de juegos infantiles e=10 cms</t>
  </si>
  <si>
    <t>Fundicion rampa de acceso hacia juego para discapacitados</t>
  </si>
  <si>
    <t>Excavacion (cimentacion)</t>
  </si>
  <si>
    <t>Cruz de concreto (ver detalle en plano)</t>
  </si>
  <si>
    <t>unidad</t>
  </si>
  <si>
    <t>Relleno compactado en gradas circulares</t>
  </si>
  <si>
    <t>Fundicion de gradas de mamposteria (contrahuella) y concreto (huella)</t>
  </si>
  <si>
    <t>Pasamano de tubo 2" y vertical 1" (ver detalle en plano)</t>
  </si>
  <si>
    <t>Gradas de acceso</t>
  </si>
  <si>
    <t xml:space="preserve"> Area Social</t>
  </si>
  <si>
    <t>Fundicion de concreto e= 10 cms, 3000 psi, refuerzo con electro malla, acabado liso con llama mecanica</t>
  </si>
  <si>
    <t>Tallado de elementos de concreto</t>
  </si>
  <si>
    <t>Botado de material producto de descapote y demoliciones</t>
  </si>
  <si>
    <t>Demolicion de columnas de concreto en entrada</t>
  </si>
  <si>
    <t>Suministro e instalacion de adoquin (ver especificaciones tecnicas)</t>
  </si>
  <si>
    <t>Excavación (Cimentación)</t>
  </si>
  <si>
    <t>Relleno (Cimentación)</t>
  </si>
  <si>
    <t>Zapatas aisladas de 0.50x0.50mx0.25 , refuerzo #3@0.125 A/S</t>
  </si>
  <si>
    <t>Columna C-01 de 30x30 cm, refuerzo 4#4 y estribo #3@0.15</t>
  </si>
  <si>
    <t xml:space="preserve">Fascia de durock, incluye estructura metálica de canaleta 2"x4", forrada ambos lados </t>
  </si>
  <si>
    <t>Portal de entrada</t>
  </si>
  <si>
    <t>Porton de tubo estructural 2x4 chapa 14, con platina 2"x3/16" @ 10 cm, marco de tubo 4x4 chapa 11 (incluye todos los herrajes)</t>
  </si>
  <si>
    <t>Rotulos y varios</t>
  </si>
  <si>
    <t>Relleno compactado con material del sitio</t>
  </si>
  <si>
    <t>Banca de concreto (ver detalle en plano)</t>
  </si>
  <si>
    <t>Muro de mamposteria (ver detalle en plano)</t>
  </si>
  <si>
    <t>Corte de material para muros y gradas</t>
  </si>
  <si>
    <t>Fundicion de firme de concreto alrededor de maquina de ejercicio 1.00x1.00x0.10 con #3@ 20 cm A.S.</t>
  </si>
  <si>
    <t>Remocion de capa organica e=10 cms</t>
  </si>
  <si>
    <t>Relleno con material selecto e=10 cm</t>
  </si>
  <si>
    <t xml:space="preserve">Relleno compactado con material selecto </t>
  </si>
  <si>
    <t>Instalacion  de Poste Metálico  Cuadrado  Estructural Legitimo  de 4"x4"X20"  (incluye brazo para lampara) color tabaco</t>
  </si>
  <si>
    <t>Gradas de concreto circulares (ver detalle en plano)</t>
  </si>
  <si>
    <t>Suministro e instalacion de maquina para ejercicio tipo ELIPTICA (ver especificaciones tecnicas)</t>
  </si>
  <si>
    <t>Suministro e instalacion de maquina para ejercicio tipo CAMINADORA (ver especificaciones tecnicas)</t>
  </si>
  <si>
    <t>Suministro e instalacion de maquina para ejercicio para PIERNAS (ver especificaciones tecnicas)</t>
  </si>
  <si>
    <t>Suministro e instalacion de maquina para ejercicio tipo BICICLETA ESTACIONARIA (ver especificaciones tecnicas)</t>
  </si>
  <si>
    <t>Demolicion de base de cruz</t>
  </si>
  <si>
    <t>Zapata aislada 1.00x1.00x 0.30 9#4 A.S. concreto 4000 psi</t>
  </si>
  <si>
    <t>Fundicion de bases de concreto para lampara</t>
  </si>
  <si>
    <t>Instalacion,Salida Electrica y suminstro de Luminaria LED SATCO 5W, 407 LUMENS 120V 3000K CERT. UL, CRI80, 50,000 Horas, DIMEABLE empotrada en muro para gradas</t>
  </si>
  <si>
    <t>Instalacion, salida electrica y suministro de reflectores REFLECTOR LED 70W IP65 6500 K CERT. UL IK09 ANTIVANDALICO CR180</t>
  </si>
  <si>
    <t>Suministro e instalacion de poste para luminarias de plaza central IK09</t>
  </si>
  <si>
    <t>Suministro e instalacion de lampara LED MODELO ATLANTA TRIANGULAR 50W 6500K 30,000 Horas, CRI80</t>
  </si>
  <si>
    <t>Instalacion de panel monofasico de 8 circuitos square D</t>
  </si>
  <si>
    <t>Apertura de zanja,  instalacion de tuberia electrica 3/4" cedula 40,zondeo para instalacion de cable</t>
  </si>
  <si>
    <t>CUADRO DE CANTIDADES</t>
  </si>
  <si>
    <t xml:space="preserve"> PARQUE LOMITA DE SANTIAGO</t>
  </si>
</sst>
</file>

<file path=xl/styles.xml><?xml version="1.0" encoding="utf-8"?>
<styleSheet xmlns="http://schemas.openxmlformats.org/spreadsheetml/2006/main">
  <numFmts count="39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L.&quot;\ #,##0.00"/>
    <numFmt numFmtId="173" formatCode="_ [$L.-480A]\ * #,##0.00_ ;_ [$L.-480A]\ * \-#,##0.00_ ;_ [$L.-480A]\ * &quot;-&quot;??_ ;_ @_ "/>
    <numFmt numFmtId="174" formatCode="#,##0.00_ ;\-#,##0.00\ "/>
    <numFmt numFmtId="175" formatCode="_-* #,##0.00\ &quot;€&quot;_-;\-* #,##0.00\ &quot;€&quot;_-;_-* &quot;-&quot;??\ &quot;€&quot;_-;_-@_-"/>
    <numFmt numFmtId="176" formatCode="_(* #,##0.00_);_(* \(#,##0.00\);_(* &quot;-&quot;??_);_(@_)"/>
    <numFmt numFmtId="177" formatCode="_(&quot;Q&quot;* #,##0.00_);_(&quot;Q&quot;* \(#,##0.00\);_(&quot;Q&quot;* &quot;-&quot;??_);_(@_)"/>
    <numFmt numFmtId="178" formatCode="_(&quot;L.&quot;\ * #,##0.00_);_(&quot;L.&quot;\ * \(#,##0.00\);_(&quot;L.&quot;\ * &quot;-&quot;??_);_(@_)"/>
    <numFmt numFmtId="179" formatCode="[$-480A]dddd\,\ dd&quot; de &quot;mmmm&quot; de &quot;yyyy"/>
    <numFmt numFmtId="180" formatCode="[$-480A]hh:mm:ss\ AM/PM"/>
    <numFmt numFmtId="181" formatCode="#,##0.0"/>
    <numFmt numFmtId="182" formatCode="#,##0.000"/>
    <numFmt numFmtId="183" formatCode="_ &quot;L.&quot;\ * #,##0.000_ ;_ &quot;L.&quot;\ * \-#,##0.000_ ;_ &quot;L.&quot;\ * &quot;-&quot;??_ ;_ @_ "/>
    <numFmt numFmtId="184" formatCode="_ &quot;L.&quot;\ * #,##0.0000_ ;_ &quot;L.&quot;\ * \-#,##0.0000_ ;_ &quot;L.&quot;\ * &quot;-&quot;??_ ;_ @_ "/>
    <numFmt numFmtId="185" formatCode="_ &quot;L.&quot;\ * #,##0.00000_ ;_ &quot;L.&quot;\ * \-#,##0.00000_ ;_ &quot;L.&quot;\ * &quot;-&quot;??_ ;_ @_ "/>
    <numFmt numFmtId="186" formatCode="#,##0.00000_ ;\-#,##0.00000\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&quot;L.&quot;\ * #,##0.000_ ;_ &quot;L.&quot;\ * \-#,##0.000_ ;_ &quot;L.&quot;\ * &quot;-&quot;???_ ;_ @_ "/>
    <numFmt numFmtId="192" formatCode="_ [$L.-480A]\ * #,##0.000_ ;_ [$L.-480A]\ * \-#,##0.000_ ;_ [$L.-480A]\ * &quot;-&quot;??_ ;_ @_ "/>
    <numFmt numFmtId="193" formatCode="_ [$L.-480A]\ * #,##0.0000_ ;_ [$L.-480A]\ * \-#,##0.0000_ ;_ [$L.-480A]\ * &quot;-&quot;??_ ;_ @_ "/>
    <numFmt numFmtId="194" formatCode="#,##0.0000_ ;\-#,##0.000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name val="MS Sans Serif"/>
      <family val="2"/>
    </font>
    <font>
      <sz val="13"/>
      <name val="Arial Unicode MS"/>
      <family val="2"/>
    </font>
    <font>
      <b/>
      <sz val="13"/>
      <name val="Arial Unicode MS"/>
      <family val="2"/>
    </font>
    <font>
      <sz val="13"/>
      <color indexed="8"/>
      <name val="Arial Unicode MS"/>
      <family val="2"/>
    </font>
    <font>
      <b/>
      <i/>
      <sz val="13"/>
      <color indexed="30"/>
      <name val="Arial Unicode MS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9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3"/>
      <color indexed="8"/>
      <name val="Arial Unicode MS"/>
      <family val="2"/>
    </font>
    <font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0"/>
      <name val="Arial Unicode MS"/>
      <family val="2"/>
    </font>
    <font>
      <sz val="13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3"/>
      <color theme="1"/>
      <name val="Arial Unicode MS"/>
      <family val="2"/>
    </font>
    <font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157"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>
      <alignment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>
      <alignment/>
      <protection/>
    </xf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>
      <alignment/>
      <protection/>
    </xf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31" fillId="0" borderId="0">
      <alignment/>
      <protection/>
    </xf>
    <xf numFmtId="173" fontId="31" fillId="0" borderId="0">
      <alignment/>
      <protection/>
    </xf>
    <xf numFmtId="173" fontId="0" fillId="0" borderId="0">
      <alignment/>
      <protection/>
    </xf>
    <xf numFmtId="0" fontId="31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9">
    <xf numFmtId="173" fontId="0" fillId="0" borderId="0" xfId="0" applyAlignment="1">
      <alignment/>
    </xf>
    <xf numFmtId="173" fontId="4" fillId="33" borderId="0" xfId="0" applyFont="1" applyFill="1" applyBorder="1" applyAlignment="1">
      <alignment/>
    </xf>
    <xf numFmtId="173" fontId="4" fillId="0" borderId="10" xfId="0" applyFont="1" applyFill="1" applyBorder="1" applyAlignment="1">
      <alignment vertical="center" wrapText="1"/>
    </xf>
    <xf numFmtId="170" fontId="4" fillId="33" borderId="10" xfId="95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33" borderId="0" xfId="0" applyFont="1" applyFill="1" applyBorder="1" applyAlignment="1">
      <alignment horizontal="center" vertical="center"/>
    </xf>
    <xf numFmtId="173" fontId="4" fillId="33" borderId="0" xfId="0" applyFont="1" applyFill="1" applyBorder="1" applyAlignment="1">
      <alignment/>
    </xf>
    <xf numFmtId="170" fontId="5" fillId="33" borderId="0" xfId="95" applyFont="1" applyFill="1" applyBorder="1" applyAlignment="1">
      <alignment vertical="center"/>
    </xf>
    <xf numFmtId="173" fontId="49" fillId="33" borderId="0" xfId="0" applyFont="1" applyFill="1" applyBorder="1" applyAlignment="1">
      <alignment/>
    </xf>
    <xf numFmtId="173" fontId="4" fillId="0" borderId="0" xfId="0" applyFont="1" applyFill="1" applyBorder="1" applyAlignment="1">
      <alignment/>
    </xf>
    <xf numFmtId="173" fontId="50" fillId="33" borderId="10" xfId="0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170" fontId="50" fillId="0" borderId="10" xfId="0" applyNumberFormat="1" applyFont="1" applyBorder="1" applyAlignment="1">
      <alignment horizontal="center" vertical="center"/>
    </xf>
    <xf numFmtId="173" fontId="51" fillId="33" borderId="0" xfId="0" applyFont="1" applyFill="1" applyAlignment="1">
      <alignment/>
    </xf>
    <xf numFmtId="173" fontId="51" fillId="0" borderId="0" xfId="0" applyFont="1" applyAlignment="1">
      <alignment/>
    </xf>
    <xf numFmtId="173" fontId="4" fillId="0" borderId="0" xfId="0" applyFont="1" applyFill="1" applyBorder="1" applyAlignment="1">
      <alignment horizontal="center" vertical="center"/>
    </xf>
    <xf numFmtId="173" fontId="4" fillId="0" borderId="0" xfId="0" applyFont="1" applyFill="1" applyBorder="1" applyAlignment="1">
      <alignment horizontal="center"/>
    </xf>
    <xf numFmtId="173" fontId="4" fillId="34" borderId="0" xfId="0" applyFont="1" applyFill="1" applyBorder="1" applyAlignment="1">
      <alignment horizontal="center"/>
    </xf>
    <xf numFmtId="173" fontId="6" fillId="33" borderId="10" xfId="0" applyFont="1" applyFill="1" applyBorder="1" applyAlignment="1">
      <alignment vertical="center" wrapText="1"/>
    </xf>
    <xf numFmtId="173" fontId="4" fillId="33" borderId="10" xfId="0" applyFont="1" applyFill="1" applyBorder="1" applyAlignment="1">
      <alignment horizontal="left" vertical="center" wrapText="1"/>
    </xf>
    <xf numFmtId="173" fontId="6" fillId="0" borderId="10" xfId="0" applyFont="1" applyFill="1" applyBorder="1" applyAlignment="1">
      <alignment horizontal="center" vertical="center" wrapText="1"/>
    </xf>
    <xf numFmtId="173" fontId="6" fillId="33" borderId="10" xfId="0" applyFont="1" applyFill="1" applyBorder="1" applyAlignment="1">
      <alignment horizontal="center" vertical="center" wrapText="1"/>
    </xf>
    <xf numFmtId="173" fontId="4" fillId="33" borderId="10" xfId="0" applyFont="1" applyFill="1" applyBorder="1" applyAlignment="1">
      <alignment horizontal="center" vertical="center"/>
    </xf>
    <xf numFmtId="173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170" fontId="50" fillId="33" borderId="10" xfId="0" applyNumberFormat="1" applyFont="1" applyFill="1" applyBorder="1" applyAlignment="1">
      <alignment vertical="center"/>
    </xf>
    <xf numFmtId="173" fontId="51" fillId="0" borderId="0" xfId="0" applyFont="1" applyFill="1" applyAlignment="1">
      <alignment/>
    </xf>
    <xf numFmtId="173" fontId="7" fillId="0" borderId="0" xfId="56" applyFont="1" applyFill="1">
      <alignment/>
      <protection/>
    </xf>
    <xf numFmtId="173" fontId="50" fillId="0" borderId="10" xfId="0" applyFont="1" applyBorder="1" applyAlignment="1">
      <alignment horizontal="center" vertical="center"/>
    </xf>
    <xf numFmtId="173" fontId="50" fillId="0" borderId="11" xfId="0" applyFont="1" applyBorder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/>
    </xf>
    <xf numFmtId="173" fontId="50" fillId="0" borderId="10" xfId="0" applyFont="1" applyBorder="1" applyAlignment="1">
      <alignment vertical="center"/>
    </xf>
    <xf numFmtId="173" fontId="50" fillId="33" borderId="10" xfId="0" applyFont="1" applyFill="1" applyBorder="1" applyAlignment="1">
      <alignment vertical="center" wrapText="1"/>
    </xf>
    <xf numFmtId="173" fontId="4" fillId="0" borderId="10" xfId="0" applyFont="1" applyFill="1" applyBorder="1" applyAlignment="1">
      <alignment horizontal="center" vertical="center"/>
    </xf>
    <xf numFmtId="173" fontId="4" fillId="33" borderId="10" xfId="95" applyNumberFormat="1" applyFont="1" applyFill="1" applyBorder="1" applyAlignment="1">
      <alignment horizontal="center" vertical="center"/>
    </xf>
    <xf numFmtId="173" fontId="4" fillId="0" borderId="10" xfId="95" applyNumberFormat="1" applyFont="1" applyFill="1" applyBorder="1" applyAlignment="1">
      <alignment horizontal="center" vertical="center"/>
    </xf>
    <xf numFmtId="173" fontId="4" fillId="33" borderId="12" xfId="0" applyFont="1" applyFill="1" applyBorder="1" applyAlignment="1">
      <alignment vertical="center" wrapText="1"/>
    </xf>
    <xf numFmtId="173" fontId="4" fillId="33" borderId="12" xfId="0" applyFont="1" applyFill="1" applyBorder="1" applyAlignment="1">
      <alignment horizontal="center" vertical="center"/>
    </xf>
    <xf numFmtId="173" fontId="5" fillId="14" borderId="13" xfId="0" applyFont="1" applyFill="1" applyBorder="1" applyAlignment="1">
      <alignment vertical="center" wrapText="1"/>
    </xf>
    <xf numFmtId="173" fontId="52" fillId="0" borderId="14" xfId="0" applyFont="1" applyBorder="1" applyAlignment="1">
      <alignment/>
    </xf>
    <xf numFmtId="173" fontId="52" fillId="0" borderId="15" xfId="0" applyFont="1" applyBorder="1" applyAlignment="1">
      <alignment/>
    </xf>
    <xf numFmtId="173" fontId="52" fillId="0" borderId="15" xfId="0" applyFont="1" applyBorder="1" applyAlignment="1">
      <alignment horizontal="center"/>
    </xf>
    <xf numFmtId="173" fontId="52" fillId="0" borderId="15" xfId="0" applyFont="1" applyBorder="1" applyAlignment="1">
      <alignment horizontal="center" wrapText="1"/>
    </xf>
    <xf numFmtId="173" fontId="52" fillId="0" borderId="16" xfId="0" applyFont="1" applyBorder="1" applyAlignment="1">
      <alignment horizontal="center" wrapText="1"/>
    </xf>
    <xf numFmtId="173" fontId="4" fillId="33" borderId="17" xfId="0" applyFont="1" applyFill="1" applyBorder="1" applyAlignment="1">
      <alignment vertical="center" wrapText="1"/>
    </xf>
    <xf numFmtId="173" fontId="53" fillId="14" borderId="13" xfId="0" applyFont="1" applyFill="1" applyBorder="1" applyAlignment="1">
      <alignment vertical="center"/>
    </xf>
    <xf numFmtId="173" fontId="53" fillId="14" borderId="13" xfId="0" applyFont="1" applyFill="1" applyBorder="1" applyAlignment="1">
      <alignment horizontal="center" vertical="center"/>
    </xf>
    <xf numFmtId="173" fontId="4" fillId="0" borderId="17" xfId="0" applyFont="1" applyFill="1" applyBorder="1" applyAlignment="1">
      <alignment vertical="center"/>
    </xf>
    <xf numFmtId="173" fontId="50" fillId="33" borderId="17" xfId="0" applyFont="1" applyFill="1" applyBorder="1" applyAlignment="1">
      <alignment horizontal="center" vertical="center"/>
    </xf>
    <xf numFmtId="170" fontId="4" fillId="33" borderId="17" xfId="95" applyFont="1" applyFill="1" applyBorder="1" applyAlignment="1">
      <alignment vertical="center"/>
    </xf>
    <xf numFmtId="173" fontId="5" fillId="14" borderId="13" xfId="0" applyFont="1" applyFill="1" applyBorder="1" applyAlignment="1">
      <alignment horizontal="center" vertical="center"/>
    </xf>
    <xf numFmtId="170" fontId="5" fillId="14" borderId="13" xfId="95" applyFont="1" applyFill="1" applyBorder="1" applyAlignment="1">
      <alignment vertical="center"/>
    </xf>
    <xf numFmtId="170" fontId="5" fillId="14" borderId="18" xfId="95" applyFont="1" applyFill="1" applyBorder="1" applyAlignment="1">
      <alignment vertical="center"/>
    </xf>
    <xf numFmtId="170" fontId="4" fillId="0" borderId="11" xfId="95" applyFont="1" applyFill="1" applyBorder="1" applyAlignment="1">
      <alignment vertical="center"/>
    </xf>
    <xf numFmtId="170" fontId="4" fillId="33" borderId="11" xfId="95" applyFont="1" applyFill="1" applyBorder="1" applyAlignment="1">
      <alignment vertical="center"/>
    </xf>
    <xf numFmtId="1" fontId="5" fillId="14" borderId="19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170" fontId="4" fillId="33" borderId="20" xfId="95" applyFont="1" applyFill="1" applyBorder="1" applyAlignment="1">
      <alignment vertical="center"/>
    </xf>
    <xf numFmtId="173" fontId="4" fillId="33" borderId="11" xfId="0" applyFont="1" applyFill="1" applyBorder="1" applyAlignment="1">
      <alignment vertical="center"/>
    </xf>
    <xf numFmtId="173" fontId="5" fillId="14" borderId="13" xfId="0" applyFont="1" applyFill="1" applyBorder="1" applyAlignment="1">
      <alignment horizontal="left" vertical="center" wrapText="1"/>
    </xf>
    <xf numFmtId="173" fontId="4" fillId="14" borderId="13" xfId="0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2" fontId="4" fillId="33" borderId="17" xfId="95" applyNumberFormat="1" applyFont="1" applyFill="1" applyBorder="1" applyAlignment="1">
      <alignment horizontal="center" vertical="center"/>
    </xf>
    <xf numFmtId="173" fontId="4" fillId="33" borderId="17" xfId="0" applyFont="1" applyFill="1" applyBorder="1" applyAlignment="1">
      <alignment vertical="center"/>
    </xf>
    <xf numFmtId="173" fontId="4" fillId="33" borderId="17" xfId="95" applyNumberFormat="1" applyFont="1" applyFill="1" applyBorder="1" applyAlignment="1">
      <alignment horizontal="center" vertical="center"/>
    </xf>
    <xf numFmtId="2" fontId="4" fillId="33" borderId="10" xfId="95" applyNumberFormat="1" applyFont="1" applyFill="1" applyBorder="1" applyAlignment="1">
      <alignment horizontal="center" vertical="center"/>
    </xf>
    <xf numFmtId="173" fontId="4" fillId="33" borderId="10" xfId="0" applyFont="1" applyFill="1" applyBorder="1" applyAlignment="1">
      <alignment vertical="center"/>
    </xf>
    <xf numFmtId="173" fontId="4" fillId="14" borderId="13" xfId="0" applyNumberFormat="1" applyFont="1" applyFill="1" applyBorder="1" applyAlignment="1">
      <alignment horizontal="center" vertical="center"/>
    </xf>
    <xf numFmtId="173" fontId="5" fillId="14" borderId="13" xfId="0" applyNumberFormat="1" applyFont="1" applyFill="1" applyBorder="1" applyAlignment="1">
      <alignment horizontal="center" vertical="center"/>
    </xf>
    <xf numFmtId="173" fontId="4" fillId="0" borderId="17" xfId="0" applyFont="1" applyFill="1" applyBorder="1" applyAlignment="1">
      <alignment horizontal="center" vertical="center"/>
    </xf>
    <xf numFmtId="170" fontId="4" fillId="33" borderId="17" xfId="95" applyFont="1" applyFill="1" applyBorder="1" applyAlignment="1">
      <alignment horizontal="right" vertical="center"/>
    </xf>
    <xf numFmtId="173" fontId="4" fillId="33" borderId="20" xfId="0" applyFont="1" applyFill="1" applyBorder="1" applyAlignment="1">
      <alignment vertical="center"/>
    </xf>
    <xf numFmtId="1" fontId="4" fillId="33" borderId="2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0" fontId="4" fillId="33" borderId="10" xfId="95" applyFont="1" applyFill="1" applyBorder="1" applyAlignment="1">
      <alignment horizontal="right" vertical="center"/>
    </xf>
    <xf numFmtId="173" fontId="4" fillId="33" borderId="11" xfId="0" applyFont="1" applyFill="1" applyBorder="1" applyAlignment="1">
      <alignment vertical="center" wrapText="1"/>
    </xf>
    <xf numFmtId="173" fontId="4" fillId="0" borderId="11" xfId="0" applyFont="1" applyFill="1" applyBorder="1" applyAlignment="1">
      <alignment vertical="center"/>
    </xf>
    <xf numFmtId="173" fontId="50" fillId="33" borderId="11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24" xfId="0" applyNumberFormat="1" applyFont="1" applyFill="1" applyBorder="1" applyAlignment="1">
      <alignment horizontal="center" vertical="center"/>
    </xf>
    <xf numFmtId="173" fontId="4" fillId="33" borderId="24" xfId="0" applyFont="1" applyFill="1" applyBorder="1" applyAlignment="1">
      <alignment horizontal="center" vertical="center"/>
    </xf>
    <xf numFmtId="173" fontId="4" fillId="33" borderId="17" xfId="0" applyFont="1" applyFill="1" applyBorder="1" applyAlignment="1">
      <alignment horizontal="center" vertical="center" wrapText="1"/>
    </xf>
    <xf numFmtId="173" fontId="4" fillId="33" borderId="10" xfId="0" applyFont="1" applyFill="1" applyBorder="1" applyAlignment="1">
      <alignment horizontal="center" vertical="center" wrapText="1"/>
    </xf>
    <xf numFmtId="170" fontId="50" fillId="33" borderId="10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173" fontId="50" fillId="0" borderId="11" xfId="0" applyFont="1" applyBorder="1" applyAlignment="1">
      <alignment/>
    </xf>
    <xf numFmtId="173" fontId="52" fillId="33" borderId="15" xfId="0" applyFont="1" applyFill="1" applyBorder="1" applyAlignment="1">
      <alignment horizontal="center" wrapText="1"/>
    </xf>
    <xf numFmtId="170" fontId="50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4" fillId="33" borderId="10" xfId="0" applyFont="1" applyFill="1" applyBorder="1" applyAlignment="1">
      <alignment vertical="center" wrapText="1"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73" fontId="4" fillId="33" borderId="26" xfId="0" applyFont="1" applyFill="1" applyBorder="1" applyAlignment="1">
      <alignment vertical="center"/>
    </xf>
    <xf numFmtId="173" fontId="4" fillId="33" borderId="26" xfId="0" applyFont="1" applyFill="1" applyBorder="1" applyAlignment="1">
      <alignment vertical="center" wrapText="1"/>
    </xf>
    <xf numFmtId="173" fontId="4" fillId="33" borderId="26" xfId="95" applyNumberFormat="1" applyFont="1" applyFill="1" applyBorder="1" applyAlignment="1">
      <alignment horizontal="center" vertical="center"/>
    </xf>
    <xf numFmtId="173" fontId="50" fillId="33" borderId="27" xfId="0" applyFont="1" applyFill="1" applyBorder="1" applyAlignment="1">
      <alignment vertical="center"/>
    </xf>
    <xf numFmtId="173" fontId="4" fillId="33" borderId="24" xfId="0" applyFont="1" applyFill="1" applyBorder="1" applyAlignment="1">
      <alignment vertical="center" wrapText="1"/>
    </xf>
    <xf numFmtId="173" fontId="50" fillId="0" borderId="28" xfId="0" applyFont="1" applyBorder="1" applyAlignment="1">
      <alignment vertical="center"/>
    </xf>
    <xf numFmtId="173" fontId="4" fillId="33" borderId="12" xfId="0" applyFont="1" applyFill="1" applyBorder="1" applyAlignment="1">
      <alignment vertical="center"/>
    </xf>
    <xf numFmtId="173" fontId="50" fillId="33" borderId="12" xfId="0" applyFont="1" applyFill="1" applyBorder="1" applyAlignment="1">
      <alignment vertical="center" wrapText="1"/>
    </xf>
    <xf numFmtId="173" fontId="50" fillId="33" borderId="12" xfId="0" applyFont="1" applyFill="1" applyBorder="1" applyAlignment="1">
      <alignment horizontal="center" vertical="center"/>
    </xf>
    <xf numFmtId="170" fontId="4" fillId="33" borderId="27" xfId="95" applyFont="1" applyFill="1" applyBorder="1" applyAlignment="1">
      <alignment vertical="center"/>
    </xf>
    <xf numFmtId="170" fontId="50" fillId="0" borderId="10" xfId="0" applyNumberFormat="1" applyFont="1" applyBorder="1" applyAlignment="1">
      <alignment/>
    </xf>
    <xf numFmtId="173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173" fontId="52" fillId="14" borderId="15" xfId="0" applyFont="1" applyFill="1" applyBorder="1" applyAlignment="1">
      <alignment/>
    </xf>
    <xf numFmtId="173" fontId="4" fillId="33" borderId="29" xfId="95" applyNumberFormat="1" applyFont="1" applyFill="1" applyBorder="1" applyAlignment="1">
      <alignment horizontal="center" vertical="center"/>
    </xf>
    <xf numFmtId="173" fontId="4" fillId="0" borderId="30" xfId="0" applyFont="1" applyFill="1" applyBorder="1" applyAlignment="1">
      <alignment vertical="center" wrapText="1"/>
    </xf>
    <xf numFmtId="173" fontId="4" fillId="0" borderId="30" xfId="0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center" vertical="center"/>
    </xf>
    <xf numFmtId="173" fontId="4" fillId="0" borderId="30" xfId="0" applyNumberFormat="1" applyFont="1" applyFill="1" applyBorder="1" applyAlignment="1">
      <alignment horizontal="center" vertical="center"/>
    </xf>
    <xf numFmtId="173" fontId="4" fillId="33" borderId="30" xfId="0" applyFont="1" applyFill="1" applyBorder="1" applyAlignment="1">
      <alignment vertical="center"/>
    </xf>
    <xf numFmtId="4" fontId="5" fillId="14" borderId="13" xfId="0" applyNumberFormat="1" applyFont="1" applyFill="1" applyBorder="1" applyAlignment="1">
      <alignment horizontal="center" vertical="center"/>
    </xf>
    <xf numFmtId="170" fontId="5" fillId="14" borderId="13" xfId="95" applyFont="1" applyFill="1" applyBorder="1" applyAlignment="1">
      <alignment horizontal="right" vertical="center"/>
    </xf>
    <xf numFmtId="173" fontId="4" fillId="33" borderId="10" xfId="0" applyFont="1" applyFill="1" applyBorder="1" applyAlignment="1">
      <alignment/>
    </xf>
    <xf numFmtId="170" fontId="4" fillId="33" borderId="10" xfId="95" applyFont="1" applyFill="1" applyBorder="1" applyAlignment="1">
      <alignment/>
    </xf>
    <xf numFmtId="1" fontId="5" fillId="14" borderId="31" xfId="0" applyNumberFormat="1" applyFont="1" applyFill="1" applyBorder="1" applyAlignment="1">
      <alignment horizontal="center" vertical="center"/>
    </xf>
    <xf numFmtId="173" fontId="4" fillId="14" borderId="32" xfId="0" applyFont="1" applyFill="1" applyBorder="1" applyAlignment="1">
      <alignment horizontal="center" vertical="center"/>
    </xf>
    <xf numFmtId="170" fontId="5" fillId="14" borderId="33" xfId="95" applyFont="1" applyFill="1" applyBorder="1" applyAlignment="1">
      <alignment vertical="center"/>
    </xf>
    <xf numFmtId="173" fontId="4" fillId="0" borderId="12" xfId="0" applyFont="1" applyFill="1" applyBorder="1" applyAlignment="1">
      <alignment vertical="center" wrapText="1"/>
    </xf>
    <xf numFmtId="170" fontId="4" fillId="0" borderId="27" xfId="95" applyFont="1" applyFill="1" applyBorder="1" applyAlignment="1">
      <alignment vertical="center"/>
    </xf>
    <xf numFmtId="173" fontId="4" fillId="0" borderId="24" xfId="0" applyFont="1" applyFill="1" applyBorder="1" applyAlignment="1">
      <alignment vertical="center" wrapText="1"/>
    </xf>
    <xf numFmtId="170" fontId="4" fillId="0" borderId="28" xfId="95" applyFont="1" applyFill="1" applyBorder="1" applyAlignment="1">
      <alignment vertical="center"/>
    </xf>
    <xf numFmtId="173" fontId="4" fillId="0" borderId="24" xfId="0" applyNumberFormat="1" applyFont="1" applyFill="1" applyBorder="1" applyAlignment="1">
      <alignment horizontal="center" vertical="center"/>
    </xf>
    <xf numFmtId="173" fontId="4" fillId="33" borderId="12" xfId="0" applyFont="1" applyFill="1" applyBorder="1" applyAlignment="1">
      <alignment/>
    </xf>
    <xf numFmtId="173" fontId="4" fillId="33" borderId="12" xfId="0" applyFont="1" applyFill="1" applyBorder="1" applyAlignment="1">
      <alignment horizontal="center"/>
    </xf>
    <xf numFmtId="170" fontId="4" fillId="33" borderId="12" xfId="95" applyFont="1" applyFill="1" applyBorder="1" applyAlignment="1">
      <alignment vertical="center"/>
    </xf>
    <xf numFmtId="173" fontId="6" fillId="33" borderId="24" xfId="0" applyFont="1" applyFill="1" applyBorder="1" applyAlignment="1">
      <alignment vertical="center" wrapText="1"/>
    </xf>
    <xf numFmtId="173" fontId="6" fillId="0" borderId="24" xfId="0" applyFont="1" applyFill="1" applyBorder="1" applyAlignment="1">
      <alignment horizontal="center" vertical="center" wrapText="1"/>
    </xf>
    <xf numFmtId="170" fontId="50" fillId="0" borderId="24" xfId="0" applyNumberFormat="1" applyFont="1" applyBorder="1" applyAlignment="1">
      <alignment vertical="center"/>
    </xf>
    <xf numFmtId="170" fontId="4" fillId="33" borderId="28" xfId="95" applyFont="1" applyFill="1" applyBorder="1" applyAlignment="1">
      <alignment vertical="center"/>
    </xf>
    <xf numFmtId="173" fontId="4" fillId="33" borderId="27" xfId="0" applyFont="1" applyFill="1" applyBorder="1" applyAlignment="1">
      <alignment/>
    </xf>
    <xf numFmtId="173" fontId="5" fillId="14" borderId="32" xfId="0" applyFont="1" applyFill="1" applyBorder="1" applyAlignment="1">
      <alignment vertical="center"/>
    </xf>
    <xf numFmtId="1" fontId="4" fillId="14" borderId="32" xfId="95" applyNumberFormat="1" applyFont="1" applyFill="1" applyBorder="1" applyAlignment="1">
      <alignment horizontal="center" vertical="center"/>
    </xf>
    <xf numFmtId="173" fontId="4" fillId="14" borderId="32" xfId="95" applyNumberFormat="1" applyFont="1" applyFill="1" applyBorder="1" applyAlignment="1">
      <alignment horizontal="center" vertical="center"/>
    </xf>
    <xf numFmtId="173" fontId="5" fillId="14" borderId="32" xfId="95" applyNumberFormat="1" applyFont="1" applyFill="1" applyBorder="1" applyAlignment="1">
      <alignment horizontal="center" vertical="center"/>
    </xf>
    <xf numFmtId="173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/>
    </xf>
    <xf numFmtId="173" fontId="4" fillId="33" borderId="24" xfId="0" applyFont="1" applyFill="1" applyBorder="1" applyAlignment="1">
      <alignment horizontal="center" vertical="center" wrapText="1"/>
    </xf>
    <xf numFmtId="1" fontId="5" fillId="14" borderId="34" xfId="0" applyNumberFormat="1" applyFont="1" applyFill="1" applyBorder="1" applyAlignment="1">
      <alignment horizontal="center" vertical="center"/>
    </xf>
    <xf numFmtId="173" fontId="5" fillId="14" borderId="29" xfId="0" applyFont="1" applyFill="1" applyBorder="1" applyAlignment="1">
      <alignment horizontal="left" vertical="center" wrapText="1"/>
    </xf>
    <xf numFmtId="173" fontId="4" fillId="14" borderId="29" xfId="0" applyFont="1" applyFill="1" applyBorder="1" applyAlignment="1">
      <alignment horizontal="center" vertical="center"/>
    </xf>
    <xf numFmtId="170" fontId="5" fillId="14" borderId="35" xfId="95" applyFont="1" applyFill="1" applyBorder="1" applyAlignment="1">
      <alignment vertical="center"/>
    </xf>
    <xf numFmtId="170" fontId="5" fillId="14" borderId="16" xfId="95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/>
    </xf>
    <xf numFmtId="0" fontId="53" fillId="14" borderId="14" xfId="0" applyNumberFormat="1" applyFont="1" applyFill="1" applyBorder="1" applyAlignment="1">
      <alignment horizontal="center" vertical="center"/>
    </xf>
    <xf numFmtId="173" fontId="53" fillId="14" borderId="15" xfId="0" applyFont="1" applyFill="1" applyBorder="1" applyAlignment="1">
      <alignment/>
    </xf>
    <xf numFmtId="173" fontId="53" fillId="14" borderId="15" xfId="0" applyFont="1" applyFill="1" applyBorder="1" applyAlignment="1">
      <alignment horizontal="center"/>
    </xf>
    <xf numFmtId="170" fontId="50" fillId="14" borderId="15" xfId="0" applyNumberFormat="1" applyFont="1" applyFill="1" applyBorder="1" applyAlignment="1">
      <alignment/>
    </xf>
    <xf numFmtId="173" fontId="4" fillId="33" borderId="12" xfId="0" applyNumberFormat="1" applyFont="1" applyFill="1" applyBorder="1" applyAlignment="1">
      <alignment horizontal="center"/>
    </xf>
    <xf numFmtId="170" fontId="50" fillId="0" borderId="12" xfId="0" applyNumberFormat="1" applyFont="1" applyBorder="1" applyAlignment="1">
      <alignment/>
    </xf>
    <xf numFmtId="173" fontId="50" fillId="0" borderId="27" xfId="0" applyFont="1" applyBorder="1" applyAlignment="1">
      <alignment/>
    </xf>
    <xf numFmtId="170" fontId="4" fillId="33" borderId="24" xfId="95" applyFont="1" applyFill="1" applyBorder="1" applyAlignment="1">
      <alignment vertical="center"/>
    </xf>
    <xf numFmtId="173" fontId="5" fillId="33" borderId="0" xfId="0" applyFont="1" applyFill="1" applyBorder="1" applyAlignment="1">
      <alignment horizontal="center" vertical="center"/>
    </xf>
    <xf numFmtId="0" fontId="53" fillId="14" borderId="34" xfId="0" applyNumberFormat="1" applyFont="1" applyFill="1" applyBorder="1" applyAlignment="1">
      <alignment horizontal="center" vertical="center"/>
    </xf>
    <xf numFmtId="173" fontId="53" fillId="14" borderId="29" xfId="0" applyFont="1" applyFill="1" applyBorder="1" applyAlignment="1">
      <alignment/>
    </xf>
    <xf numFmtId="173" fontId="53" fillId="14" borderId="29" xfId="0" applyFont="1" applyFill="1" applyBorder="1" applyAlignment="1">
      <alignment horizontal="center"/>
    </xf>
    <xf numFmtId="170" fontId="50" fillId="14" borderId="29" xfId="0" applyNumberFormat="1" applyFont="1" applyFill="1" applyBorder="1" applyAlignment="1">
      <alignment/>
    </xf>
    <xf numFmtId="173" fontId="52" fillId="14" borderId="29" xfId="0" applyFont="1" applyFill="1" applyBorder="1" applyAlignment="1">
      <alignment/>
    </xf>
    <xf numFmtId="173" fontId="50" fillId="0" borderId="28" xfId="0" applyFont="1" applyBorder="1" applyAlignment="1">
      <alignment/>
    </xf>
    <xf numFmtId="173" fontId="5" fillId="14" borderId="32" xfId="0" applyFont="1" applyFill="1" applyBorder="1" applyAlignment="1">
      <alignment horizontal="left" vertical="center" wrapText="1"/>
    </xf>
    <xf numFmtId="4" fontId="4" fillId="14" borderId="32" xfId="0" applyNumberFormat="1" applyFont="1" applyFill="1" applyBorder="1" applyAlignment="1">
      <alignment horizontal="center" vertical="center"/>
    </xf>
    <xf numFmtId="170" fontId="4" fillId="14" borderId="32" xfId="95" applyFont="1" applyFill="1" applyBorder="1" applyAlignment="1">
      <alignment vertical="center"/>
    </xf>
    <xf numFmtId="170" fontId="4" fillId="14" borderId="32" xfId="95" applyFont="1" applyFill="1" applyBorder="1" applyAlignment="1">
      <alignment horizontal="right" vertical="center"/>
    </xf>
    <xf numFmtId="4" fontId="50" fillId="33" borderId="24" xfId="0" applyNumberFormat="1" applyFont="1" applyFill="1" applyBorder="1" applyAlignment="1">
      <alignment horizontal="center" vertical="center"/>
    </xf>
    <xf numFmtId="173" fontId="5" fillId="33" borderId="0" xfId="0" applyFont="1" applyFill="1" applyBorder="1" applyAlignment="1">
      <alignment horizontal="center" vertical="center"/>
    </xf>
    <xf numFmtId="0" fontId="5" fillId="14" borderId="14" xfId="0" applyNumberFormat="1" applyFont="1" applyFill="1" applyBorder="1" applyAlignment="1">
      <alignment horizontal="center" vertical="center"/>
    </xf>
    <xf numFmtId="173" fontId="5" fillId="14" borderId="15" xfId="0" applyFont="1" applyFill="1" applyBorder="1" applyAlignment="1">
      <alignment vertical="center" wrapText="1"/>
    </xf>
    <xf numFmtId="173" fontId="5" fillId="14" borderId="15" xfId="0" applyFont="1" applyFill="1" applyBorder="1" applyAlignment="1">
      <alignment vertical="center"/>
    </xf>
    <xf numFmtId="173" fontId="5" fillId="14" borderId="15" xfId="0" applyFont="1" applyFill="1" applyBorder="1" applyAlignment="1">
      <alignment horizontal="center" vertical="center"/>
    </xf>
    <xf numFmtId="183" fontId="5" fillId="14" borderId="15" xfId="95" applyNumberFormat="1" applyFont="1" applyFill="1" applyBorder="1" applyAlignment="1">
      <alignment vertical="center"/>
    </xf>
    <xf numFmtId="170" fontId="5" fillId="14" borderId="15" xfId="95" applyFont="1" applyFill="1" applyBorder="1" applyAlignment="1">
      <alignment vertical="center"/>
    </xf>
    <xf numFmtId="4" fontId="4" fillId="14" borderId="29" xfId="0" applyNumberFormat="1" applyFont="1" applyFill="1" applyBorder="1" applyAlignment="1">
      <alignment horizontal="center" vertical="center"/>
    </xf>
    <xf numFmtId="170" fontId="4" fillId="14" borderId="29" xfId="95" applyFont="1" applyFill="1" applyBorder="1" applyAlignment="1">
      <alignment vertical="center"/>
    </xf>
    <xf numFmtId="170" fontId="4" fillId="14" borderId="29" xfId="95" applyFont="1" applyFill="1" applyBorder="1" applyAlignment="1">
      <alignment horizontal="right" vertical="center"/>
    </xf>
    <xf numFmtId="170" fontId="50" fillId="0" borderId="12" xfId="0" applyNumberFormat="1" applyFont="1" applyBorder="1" applyAlignment="1">
      <alignment vertical="center"/>
    </xf>
    <xf numFmtId="173" fontId="4" fillId="34" borderId="0" xfId="0" applyFont="1" applyFill="1" applyBorder="1" applyAlignment="1">
      <alignment/>
    </xf>
    <xf numFmtId="173" fontId="4" fillId="0" borderId="27" xfId="0" applyFont="1" applyFill="1" applyBorder="1" applyAlignment="1">
      <alignment/>
    </xf>
    <xf numFmtId="173" fontId="4" fillId="33" borderId="24" xfId="0" applyFont="1" applyFill="1" applyBorder="1" applyAlignment="1">
      <alignment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30" xfId="0" applyFont="1" applyFill="1" applyBorder="1" applyAlignment="1">
      <alignment horizontal="center" vertical="center"/>
    </xf>
    <xf numFmtId="173" fontId="4" fillId="0" borderId="0" xfId="95" applyNumberFormat="1" applyFont="1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 vertical="center"/>
    </xf>
    <xf numFmtId="173" fontId="4" fillId="33" borderId="30" xfId="0" applyFont="1" applyFill="1" applyBorder="1" applyAlignment="1">
      <alignment vertical="center" wrapText="1"/>
    </xf>
    <xf numFmtId="173" fontId="4" fillId="33" borderId="30" xfId="0" applyNumberFormat="1" applyFont="1" applyFill="1" applyBorder="1" applyAlignment="1">
      <alignment horizontal="center" vertical="center"/>
    </xf>
    <xf numFmtId="170" fontId="4" fillId="33" borderId="30" xfId="95" applyFont="1" applyFill="1" applyBorder="1" applyAlignment="1">
      <alignment vertical="center"/>
    </xf>
    <xf numFmtId="170" fontId="50" fillId="0" borderId="30" xfId="0" applyNumberFormat="1" applyFont="1" applyBorder="1" applyAlignment="1">
      <alignment vertical="center"/>
    </xf>
    <xf numFmtId="173" fontId="50" fillId="0" borderId="37" xfId="0" applyFont="1" applyBorder="1" applyAlignment="1">
      <alignment/>
    </xf>
    <xf numFmtId="173" fontId="5" fillId="34" borderId="0" xfId="0" applyFont="1" applyFill="1" applyBorder="1" applyAlignment="1">
      <alignment/>
    </xf>
    <xf numFmtId="173" fontId="5" fillId="0" borderId="0" xfId="0" applyFont="1" applyFill="1" applyBorder="1" applyAlignment="1">
      <alignment/>
    </xf>
    <xf numFmtId="173" fontId="5" fillId="33" borderId="0" xfId="0" applyFont="1" applyFill="1" applyBorder="1" applyAlignment="1">
      <alignment/>
    </xf>
    <xf numFmtId="173" fontId="4" fillId="33" borderId="0" xfId="0" applyFont="1" applyFill="1" applyBorder="1" applyAlignment="1">
      <alignment/>
    </xf>
    <xf numFmtId="173" fontId="4" fillId="0" borderId="0" xfId="0" applyFont="1" applyFill="1" applyBorder="1" applyAlignment="1">
      <alignment/>
    </xf>
    <xf numFmtId="173" fontId="4" fillId="33" borderId="0" xfId="0" applyFont="1" applyFill="1" applyBorder="1" applyAlignment="1">
      <alignment wrapText="1"/>
    </xf>
    <xf numFmtId="173" fontId="4" fillId="0" borderId="0" xfId="0" applyFont="1" applyFill="1" applyBorder="1" applyAlignment="1">
      <alignment wrapText="1"/>
    </xf>
    <xf numFmtId="173" fontId="5" fillId="0" borderId="33" xfId="56" applyNumberFormat="1" applyFont="1" applyFill="1" applyBorder="1" applyAlignment="1">
      <alignment horizontal="center" wrapText="1"/>
      <protection/>
    </xf>
    <xf numFmtId="173" fontId="5" fillId="33" borderId="0" xfId="0" applyFont="1" applyFill="1" applyBorder="1" applyAlignment="1">
      <alignment horizontal="center"/>
    </xf>
    <xf numFmtId="173" fontId="54" fillId="0" borderId="0" xfId="0" applyFont="1" applyAlignment="1">
      <alignment horizontal="center"/>
    </xf>
    <xf numFmtId="173" fontId="5" fillId="33" borderId="0" xfId="0" applyFont="1" applyFill="1" applyBorder="1" applyAlignment="1">
      <alignment horizontal="center" vertical="center"/>
    </xf>
    <xf numFmtId="173" fontId="5" fillId="35" borderId="38" xfId="56" applyFont="1" applyFill="1" applyBorder="1" applyAlignment="1">
      <alignment horizontal="center" wrapText="1"/>
      <protection/>
    </xf>
    <xf numFmtId="173" fontId="5" fillId="35" borderId="39" xfId="56" applyFont="1" applyFill="1" applyBorder="1" applyAlignment="1">
      <alignment horizontal="center" wrapText="1"/>
      <protection/>
    </xf>
    <xf numFmtId="173" fontId="5" fillId="35" borderId="40" xfId="56" applyFont="1" applyFill="1" applyBorder="1" applyAlignment="1">
      <alignment horizontal="center" wrapText="1"/>
      <protection/>
    </xf>
  </cellXfs>
  <cellStyles count="1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Euro 2" xfId="50"/>
    <cellStyle name="Incorrecto" xfId="51"/>
    <cellStyle name="Comma" xfId="52"/>
    <cellStyle name="Comma [0]" xfId="53"/>
    <cellStyle name="Millares 11" xfId="54"/>
    <cellStyle name="Millares 11 2" xfId="55"/>
    <cellStyle name="Millares 2" xfId="56"/>
    <cellStyle name="Millares 2 10" xfId="57"/>
    <cellStyle name="Millares 2 10 2" xfId="58"/>
    <cellStyle name="Millares 2 11" xfId="59"/>
    <cellStyle name="Millares 2 11 2" xfId="60"/>
    <cellStyle name="Millares 2 12" xfId="61"/>
    <cellStyle name="Millares 2 12 2" xfId="62"/>
    <cellStyle name="Millares 2 2" xfId="63"/>
    <cellStyle name="Millares 2 3" xfId="64"/>
    <cellStyle name="Millares 2 3 2" xfId="65"/>
    <cellStyle name="Millares 2 4" xfId="66"/>
    <cellStyle name="Millares 2 4 2" xfId="67"/>
    <cellStyle name="Millares 2 5" xfId="68"/>
    <cellStyle name="Millares 2 5 2" xfId="69"/>
    <cellStyle name="Millares 2 6" xfId="70"/>
    <cellStyle name="Millares 2 6 2" xfId="71"/>
    <cellStyle name="Millares 2 7" xfId="72"/>
    <cellStyle name="Millares 2 7 2" xfId="73"/>
    <cellStyle name="Millares 2 8" xfId="74"/>
    <cellStyle name="Millares 2 8 2" xfId="75"/>
    <cellStyle name="Millares 2 9" xfId="76"/>
    <cellStyle name="Millares 2 9 2" xfId="77"/>
    <cellStyle name="Millares 2_Presupuesto_Cemaco_Xela_V(4)" xfId="78"/>
    <cellStyle name="Millares 3" xfId="79"/>
    <cellStyle name="Millares 3 2" xfId="80"/>
    <cellStyle name="Millares 4" xfId="81"/>
    <cellStyle name="Millares 4 2" xfId="82"/>
    <cellStyle name="Millares 4 2 2" xfId="83"/>
    <cellStyle name="Millares 5" xfId="84"/>
    <cellStyle name="Millares 5 2" xfId="85"/>
    <cellStyle name="Millares 5 2 2" xfId="86"/>
    <cellStyle name="Millares 5 3" xfId="87"/>
    <cellStyle name="Millares 6" xfId="88"/>
    <cellStyle name="Millares 6 2" xfId="89"/>
    <cellStyle name="Millares 7" xfId="90"/>
    <cellStyle name="Millares 8" xfId="91"/>
    <cellStyle name="Millares 8 2" xfId="92"/>
    <cellStyle name="Millares 9" xfId="93"/>
    <cellStyle name="Millares 9 2" xfId="94"/>
    <cellStyle name="Currency" xfId="95"/>
    <cellStyle name="Currency [0]" xfId="96"/>
    <cellStyle name="Moneda 2" xfId="97"/>
    <cellStyle name="Moneda 2 2" xfId="98"/>
    <cellStyle name="Moneda 2 3" xfId="99"/>
    <cellStyle name="Moneda 2 3 2" xfId="100"/>
    <cellStyle name="Moneda 3" xfId="101"/>
    <cellStyle name="Moneda 4" xfId="102"/>
    <cellStyle name="Moneda 5" xfId="103"/>
    <cellStyle name="Moneda 5 2" xfId="104"/>
    <cellStyle name="Neutral" xfId="105"/>
    <cellStyle name="Normal 10" xfId="106"/>
    <cellStyle name="Normal 2" xfId="107"/>
    <cellStyle name="Normal 2 10" xfId="108"/>
    <cellStyle name="Normal 2 11" xfId="109"/>
    <cellStyle name="Normal 2 12" xfId="110"/>
    <cellStyle name="Normal 2 13" xfId="111"/>
    <cellStyle name="Normal 2 14" xfId="112"/>
    <cellStyle name="Normal 2 15" xfId="113"/>
    <cellStyle name="Normal 2 2" xfId="114"/>
    <cellStyle name="Normal 2 3" xfId="115"/>
    <cellStyle name="Normal 2 4" xfId="116"/>
    <cellStyle name="Normal 2 5" xfId="117"/>
    <cellStyle name="Normal 2 6" xfId="118"/>
    <cellStyle name="Normal 2 7" xfId="119"/>
    <cellStyle name="Normal 2 8" xfId="120"/>
    <cellStyle name="Normal 2 9" xfId="121"/>
    <cellStyle name="Normal 2_Presupuesto_Cemaco_Xela_V(4)" xfId="122"/>
    <cellStyle name="Normal 3" xfId="123"/>
    <cellStyle name="Normal 3 2" xfId="124"/>
    <cellStyle name="Normal 4" xfId="125"/>
    <cellStyle name="Normal 5" xfId="126"/>
    <cellStyle name="Normal 6" xfId="127"/>
    <cellStyle name="Normal 6 2" xfId="128"/>
    <cellStyle name="Notas" xfId="129"/>
    <cellStyle name="Percent" xfId="130"/>
    <cellStyle name="Porcentaje 2" xfId="131"/>
    <cellStyle name="Porcentual 15 2" xfId="132"/>
    <cellStyle name="Porcentual 15 2 2" xfId="133"/>
    <cellStyle name="Porcentual 2" xfId="134"/>
    <cellStyle name="Porcentual 2 10" xfId="135"/>
    <cellStyle name="Porcentual 2 11" xfId="136"/>
    <cellStyle name="Porcentual 2 12" xfId="137"/>
    <cellStyle name="Porcentual 2 2" xfId="138"/>
    <cellStyle name="Porcentual 2 3" xfId="139"/>
    <cellStyle name="Porcentual 2 4" xfId="140"/>
    <cellStyle name="Porcentual 2 5" xfId="141"/>
    <cellStyle name="Porcentual 2 6" xfId="142"/>
    <cellStyle name="Porcentual 2 7" xfId="143"/>
    <cellStyle name="Porcentual 2 8" xfId="144"/>
    <cellStyle name="Porcentual 2 9" xfId="145"/>
    <cellStyle name="Porcentual 3" xfId="146"/>
    <cellStyle name="Porcentual 4 2" xfId="147"/>
    <cellStyle name="Porcentual 6" xfId="148"/>
    <cellStyle name="Porcentual 6 2" xfId="149"/>
    <cellStyle name="Salida" xfId="150"/>
    <cellStyle name="Texto de advertencia" xfId="151"/>
    <cellStyle name="Texto explicativo" xfId="152"/>
    <cellStyle name="Título" xfId="153"/>
    <cellStyle name="Título 2" xfId="154"/>
    <cellStyle name="Título 3" xfId="155"/>
    <cellStyle name="Total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6</xdr:row>
      <xdr:rowOff>0</xdr:rowOff>
    </xdr:from>
    <xdr:to>
      <xdr:col>3</xdr:col>
      <xdr:colOff>752475</xdr:colOff>
      <xdr:row>11</xdr:row>
      <xdr:rowOff>47625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85975"/>
          <a:ext cx="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Karla\AppData\Local\Microsoft\Windows\Temporary%20Internet%20Files\Content.Outlook\1PA5KPBB\Presup%20Uno%20Manchen%201406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is%20documentos\CAROL\Ampliaci&#243;n%20Embotelladora%20La%20Maripos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A:\Presup%20Edificio%20Oficinas%20Fillers%2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Karla\AppData\Local\Microsoft\Windows\Temporary%20Internet%20Files\Content.Outlook\1PA5KPBB\pres%20VH%2020marz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Rolandoc\mis%20document\My%20Documents\Division%20Comercial\Propuestas%20Varias\presupuesto%20Jutiapa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I:\Users\CAROL\Documents\CLAH%20OFIC\AGROMERCANTIL\AGRO%20SAN%20CRISTOBAL\PRESUPUESTOS\TRANSMETRO\My%20Documents\Rolando\PRESUPUESTOS\World%20Gy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I:\Users\CAROL\Documents\CLAH%20OFIC\presupuesto%20Cropa%20S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NO%20NAME\Users\gratz\AppData\Local\Microsoft\Windows\Temporary%20Internet%20Files\Content.IE5\K1JUTZR0\COTIZACION+unitarios+df+LA+PAZ+7+ENE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V&#237;nculoExternoRecuperado1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A\My%20Documents\Carol\FILLERS\planta\Presupuesto\CAT-TYR-pt-CIV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A:\My%20Documents\Rolando\PRESUPUESTOS\C.COM.%20EL%20FRU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I:\Documents%20and%20Settings\Administrador\Escritorio\Presup%20Dist%20Huehueteca%20VF(1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Volumes\TOSHIBA%20EXT\Gasolineras\Manchen\Estimaciones\ESTIMACIONES%20UNO%20revision%20supervision%20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Karla\AppData\Local\Microsoft\Windows\Temporary%20Internet%20Files\Content.Outlook\1PA5KPBB\Propuesta%205%20Obra%20Civil%20Rianxeir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is%20documentos\PRESUPUESTOS\Madre%20Tierra%20Marzo%202001%20Modificad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is%20documentos\CAROL\costos\costos%20Unitel%20fin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y%20Documents\Carol\Metrocentro\New%20Folder\Instalaciones%20Metrocent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Rolandoc\mis%20document\My%20Documents\Division%20Comercial\Propuestas%20Varias\machote%20presupuesto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Division%20Comercial\Bodega%20Azucar%20Madre%20Tierra\Presup%20Bodega%20Azucar%20Madre%20Tierra%20Abril%20200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Ingenieros\c\JMO.%20DIAZ\hipers\minerva\Propuesta%20Hiper%20Minerva12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@\Compaq\c\WINDOWS\Profiles\Igor\Desktop\Mis%20documentos\CAROL\costos\Costos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is%20documentos\CAROL\costos\Bodega%20de%20Papa%20con%20Equipo%20Refrig.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I:\Documents%20and%20Settings\Administrador\Escritorio\ANTONIO\PROCTER%20Y%20GAMBLE\Presup%20CD%20P&amp;G%2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y%20Documents\Carol\FILLERS\Oficinas\Presupuesto%20Unitel%20Reducido%20sin%20poder%20ampliarse%20Le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y%20Documents\Carol\FILLERS\Oficinas\INSTALACIONES.xls%20lf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A:\Documents%20and%20Settings\Owner\My%20Documents\Rolando\PRESUPUESTOS\Pepsi\Zapatas%20teculuta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A\My%20Documents\CLAH\AMERICAS\Estimacione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y%20Documents\Division%20Comercial\Bodega%20Azucar%20Madre%20Tierra\Extras%20madre%20tierr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ther.Josh-PC\Downloads\Compaq\c\WINDOWS\Profiles\Igor\Desktop\My%20Documents\Carol\FILLERS\Bodega%20de%20papa\Bodega%20de%20Papa%20con%20Equipo%20Refrig.%2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Karla\Desktop\GASOLINERA%20UNO%20EL%20MANCHEN\Presupuesto\Presupuesto%20de%20obra%20(K.C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josepaz\Documents\I:\Documents%20and%20Settings\Administrador\Escritorio\ANTONIO\Presupuesto%20URL%20Huehue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scar%20Olay\Dropbox\Proyectos\UNO.%20El%20Manchen\Presupuesto\NO%20NAMENABLA\COALSA\Presupuesto\presup%20Pricesmart%20-4.2-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scar%20Olay\Dropbox\Proyectos\UNO.%20El%20Manchen\Presupuesto\NO%20NAMENABLA\MAXI%20COFRADIA\anterior\Muros%20Cofrad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scar%20Olay\Dropbox\Proyectos\UNO.%20El%20Manchen\Presupuesto\NO%20NAMECOFRADIA\Presupuesto\Presup%20MDCofradia%20-v3-%20140311%20REAL%20NAB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AppData\Roaming\Skype\My%20Skype%20Received%20Files\PARQUE%20KENNEDY\Users\Oscar%20Olay\Dropbox\Proyectos\UNO.%20El%20Manchen\Presupuesto\NO%20NAMEDocuments%20and%20Settings\Gracia%20M.%20Alvarado\Mis%20documentos\Downloads\presup.gildan%20(1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Users\HP\Downloads\Presupuesto%20base%20parques%20peque&#241;os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materiales"/>
      <sheetName val="maquinaria"/>
      <sheetName val="Unit.PMRT"/>
      <sheetName val="RCaballeros"/>
      <sheetName val="Unit. COALSA"/>
      <sheetName val="Unit. UNO"/>
      <sheetName val="UNO"/>
      <sheetName val="Indirectos"/>
    </sheetNames>
    <sheetDataSet>
      <sheetData sheetId="0">
        <row r="22">
          <cell r="G22">
            <v>20.16</v>
          </cell>
        </row>
        <row r="23">
          <cell r="G23">
            <v>60.48</v>
          </cell>
        </row>
        <row r="26">
          <cell r="G26">
            <v>90</v>
          </cell>
        </row>
        <row r="27">
          <cell r="G27">
            <v>80</v>
          </cell>
        </row>
        <row r="29">
          <cell r="G29">
            <v>3.78</v>
          </cell>
        </row>
        <row r="32">
          <cell r="G32">
            <v>70</v>
          </cell>
        </row>
        <row r="39">
          <cell r="G39">
            <v>80</v>
          </cell>
        </row>
        <row r="62">
          <cell r="G62">
            <v>80</v>
          </cell>
        </row>
        <row r="95">
          <cell r="G95">
            <v>0.5599999999999999</v>
          </cell>
        </row>
        <row r="96">
          <cell r="G96">
            <v>0.252</v>
          </cell>
        </row>
        <row r="99">
          <cell r="G99">
            <v>5.04</v>
          </cell>
        </row>
        <row r="112">
          <cell r="G112">
            <v>22.679999999999996</v>
          </cell>
        </row>
        <row r="115">
          <cell r="G115">
            <v>14.979999999999999</v>
          </cell>
        </row>
        <row r="117">
          <cell r="G117">
            <v>9.072</v>
          </cell>
        </row>
        <row r="130">
          <cell r="G130">
            <v>5.25</v>
          </cell>
        </row>
        <row r="131">
          <cell r="G131">
            <v>112.5</v>
          </cell>
        </row>
        <row r="150">
          <cell r="G150">
            <v>5.04</v>
          </cell>
        </row>
        <row r="154">
          <cell r="G154">
            <v>80.64</v>
          </cell>
        </row>
        <row r="155">
          <cell r="G155">
            <v>30.24</v>
          </cell>
        </row>
        <row r="162">
          <cell r="G162">
            <v>352.79999999999995</v>
          </cell>
        </row>
        <row r="164">
          <cell r="G164">
            <v>25.2</v>
          </cell>
        </row>
        <row r="169">
          <cell r="G169">
            <v>100.8</v>
          </cell>
        </row>
        <row r="213">
          <cell r="G213">
            <v>1.232</v>
          </cell>
        </row>
        <row r="214">
          <cell r="G214">
            <v>1.8199999999999998</v>
          </cell>
        </row>
        <row r="215">
          <cell r="G215">
            <v>2.4219999999999997</v>
          </cell>
        </row>
        <row r="216">
          <cell r="G216">
            <v>3.01</v>
          </cell>
        </row>
        <row r="217">
          <cell r="G217">
            <v>3.6399999999999997</v>
          </cell>
        </row>
        <row r="218">
          <cell r="G218">
            <v>4.241999999999999</v>
          </cell>
        </row>
        <row r="219">
          <cell r="G219">
            <v>4.83</v>
          </cell>
        </row>
        <row r="220">
          <cell r="G220">
            <v>5.46</v>
          </cell>
        </row>
        <row r="221">
          <cell r="G221">
            <v>6.061999999999999</v>
          </cell>
        </row>
        <row r="222">
          <cell r="G222">
            <v>7.251999999999999</v>
          </cell>
        </row>
        <row r="225">
          <cell r="G225">
            <v>14.111999999999998</v>
          </cell>
        </row>
        <row r="226">
          <cell r="G226">
            <v>5.46</v>
          </cell>
        </row>
        <row r="227">
          <cell r="G227">
            <v>12.6</v>
          </cell>
        </row>
        <row r="230">
          <cell r="G230">
            <v>81.66199999999999</v>
          </cell>
        </row>
        <row r="235">
          <cell r="G235">
            <v>2.73</v>
          </cell>
        </row>
        <row r="247">
          <cell r="G247">
            <v>8.819999999999999</v>
          </cell>
        </row>
        <row r="321">
          <cell r="G321">
            <v>8.049999999999999</v>
          </cell>
        </row>
        <row r="323">
          <cell r="G323">
            <v>5.04</v>
          </cell>
        </row>
        <row r="326">
          <cell r="G326">
            <v>315</v>
          </cell>
        </row>
        <row r="335">
          <cell r="G335">
            <v>92.39999999999999</v>
          </cell>
        </row>
      </sheetData>
      <sheetData sheetId="1">
        <row r="5">
          <cell r="C5">
            <v>0.3</v>
          </cell>
          <cell r="F5">
            <v>2.7363636363636363</v>
          </cell>
        </row>
        <row r="6">
          <cell r="C6">
            <v>0.4</v>
          </cell>
        </row>
        <row r="7">
          <cell r="C7">
            <v>0.01</v>
          </cell>
          <cell r="F7">
            <v>7.7</v>
          </cell>
        </row>
        <row r="17">
          <cell r="H17">
            <v>0</v>
          </cell>
        </row>
        <row r="27">
          <cell r="H27">
            <v>32.2371</v>
          </cell>
        </row>
        <row r="28">
          <cell r="H28">
            <v>105.8</v>
          </cell>
        </row>
        <row r="29">
          <cell r="H29">
            <v>190.89999999999998</v>
          </cell>
        </row>
        <row r="30">
          <cell r="H30">
            <v>299.34499999999997</v>
          </cell>
        </row>
        <row r="31">
          <cell r="H31">
            <v>427.639</v>
          </cell>
        </row>
        <row r="33">
          <cell r="H33">
            <v>782.5749999999999</v>
          </cell>
        </row>
        <row r="34">
          <cell r="H34">
            <v>14.95</v>
          </cell>
        </row>
        <row r="35">
          <cell r="H35">
            <v>12.535</v>
          </cell>
        </row>
        <row r="42">
          <cell r="H42">
            <v>420</v>
          </cell>
        </row>
        <row r="44">
          <cell r="H44">
            <v>168.8</v>
          </cell>
        </row>
        <row r="45">
          <cell r="H45">
            <v>420</v>
          </cell>
        </row>
        <row r="46">
          <cell r="H46">
            <v>120</v>
          </cell>
        </row>
        <row r="51">
          <cell r="H51">
            <v>12.3</v>
          </cell>
        </row>
        <row r="54">
          <cell r="H54">
            <v>15.4</v>
          </cell>
        </row>
        <row r="57">
          <cell r="H57">
            <v>27.5</v>
          </cell>
        </row>
        <row r="63">
          <cell r="H63">
            <v>2630</v>
          </cell>
        </row>
        <row r="65">
          <cell r="H65">
            <v>2655</v>
          </cell>
        </row>
        <row r="66">
          <cell r="H66">
            <v>2800</v>
          </cell>
        </row>
        <row r="67">
          <cell r="H67">
            <v>2820</v>
          </cell>
        </row>
        <row r="69">
          <cell r="H69">
            <v>200</v>
          </cell>
        </row>
        <row r="72">
          <cell r="H72">
            <v>16</v>
          </cell>
        </row>
        <row r="75">
          <cell r="H75">
            <v>103</v>
          </cell>
        </row>
        <row r="76">
          <cell r="H76">
            <v>150</v>
          </cell>
        </row>
        <row r="97">
          <cell r="H97">
            <v>432</v>
          </cell>
        </row>
        <row r="98">
          <cell r="H98">
            <v>133.7945</v>
          </cell>
        </row>
        <row r="100">
          <cell r="H100">
            <v>102.99016000000002</v>
          </cell>
        </row>
      </sheetData>
      <sheetData sheetId="2">
        <row r="15">
          <cell r="I15">
            <v>6596.590909090908</v>
          </cell>
        </row>
        <row r="82">
          <cell r="G82">
            <v>600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no Obra"/>
      <sheetName val="Material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nit 1"/>
      <sheetName val="Material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nit 1"/>
      <sheetName val="Direc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nitarios"/>
      <sheetName val="cuadro ofert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  <sheetName val="Mano Obra"/>
      <sheetName val="Unitarios"/>
      <sheetName val="DIRECTO DESPENS"/>
      <sheetName val="INDIRECTO DESPENSA"/>
      <sheetName val="PRECIO DE VENTA"/>
    </sheetNames>
    <sheetDataSet>
      <sheetData sheetId="0">
        <row r="33">
          <cell r="E33">
            <v>234.99999999999997</v>
          </cell>
        </row>
        <row r="34">
          <cell r="E34">
            <v>195</v>
          </cell>
        </row>
        <row r="225">
          <cell r="E225">
            <v>9.821428571428571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tegraciones"/>
      <sheetName val="Mats y MO"/>
      <sheetName val="Costo directo"/>
      <sheetName val="Indirectos"/>
      <sheetName val="Presupuesto"/>
      <sheetName val="Anexos"/>
      <sheetName val="Opciones"/>
      <sheetName val="Sheet1"/>
      <sheetName val="Mats"/>
      <sheetName val="MANO DE OBRA"/>
      <sheetName val="subcontratos"/>
      <sheetName val="unit.instalaciones"/>
      <sheetName val="unitario s-1"/>
      <sheetName val="unitarios s-2"/>
      <sheetName val="unitarios s-4"/>
      <sheetName val="unitarios s-5"/>
      <sheetName val="unitario s-6"/>
      <sheetName val="Unitarios"/>
      <sheetName val="OFERTA CC ROATAN"/>
      <sheetName val="calculo de muros"/>
      <sheetName val="Materiales"/>
      <sheetName val="Mano Obra"/>
      <sheetName val="Integracostos"/>
      <sheetName val="Indirecto"/>
      <sheetName val="Precio Venta"/>
      <sheetName val="Flujo de Caja"/>
      <sheetName val="b"/>
      <sheetName val="MO"/>
      <sheetName val="Formato"/>
      <sheetName val="N Unitarios"/>
      <sheetName val="Costo Indirecto"/>
      <sheetName val="Elect GM"/>
      <sheetName val="Albañiles"/>
      <sheetName val="Modificaciones"/>
      <sheetName val="Resumen"/>
      <sheetName val="Flujo"/>
      <sheetName val="Compar."/>
      <sheetName val="Programa"/>
      <sheetName val="presup.ofi.sta.elisa"/>
      <sheetName val="cal.muros.cerramiento"/>
      <sheetName val="Hoja1"/>
      <sheetName val="unitarios prueba"/>
      <sheetName val="m.o."/>
      <sheetName val="maquinaria"/>
      <sheetName val="Unit Cambios"/>
      <sheetName val="PRESUP"/>
      <sheetName val="Cambios Vent"/>
      <sheetName val="Opciones Muros"/>
      <sheetName val="OC1 Demol Muros"/>
      <sheetName val="M.CONTENCION"/>
      <sheetName val="CISTERNA"/>
      <sheetName val="Amp Entr"/>
      <sheetName val="Perg y Entr"/>
      <sheetName val="Perg 2 y Entr A"/>
      <sheetName val="PROVISIONALES"/>
      <sheetName val="MANO DE OBRA ZAPATAS Y CIMIENTO"/>
      <sheetName val="1. MURO BLOCK DE .19 de 50"/>
      <sheetName val="1. MURO BLOCK DE .19 de 50 rest"/>
      <sheetName val="MURO BLOCK DE .14"/>
      <sheetName val="LOSAS"/>
      <sheetName val="PISO CER. Y AZULEJO"/>
      <sheetName val="REPELLOS Y CERNIDOS"/>
      <sheetName val=" PISOS"/>
      <sheetName val="HUELLA Y DESCANZO"/>
      <sheetName val="INST. HIDRAULICAS"/>
      <sheetName val="Lista de Precios"/>
      <sheetName val="Precio Unitario"/>
      <sheetName val="precio de venta"/>
      <sheetName val="CI US$"/>
      <sheetName val="Rend."/>
      <sheetName val="OFERTA"/>
      <sheetName val="calculos"/>
      <sheetName val="Formaletas"/>
      <sheetName val="Unit. Urbanizacion"/>
      <sheetName val="Unit. Instalaciones"/>
      <sheetName val="Unit. Bodegas"/>
      <sheetName val="Faltantes"/>
      <sheetName val="Unit. Delta"/>
      <sheetName val="Pago Subcontratos"/>
      <sheetName val="Cuentas Costo"/>
      <sheetName val="CuadroOfertaNuevaSantaRosa "/>
      <sheetName val="Calculo de Materiales"/>
      <sheetName val="METAS"/>
      <sheetName val="Unitarios de concreto"/>
      <sheetName val="Oferta Electrica"/>
      <sheetName val="Horas extras"/>
      <sheetName val="Cuadrocotizarsubcontratos"/>
      <sheetName val="unitarios s-3"/>
      <sheetName val="calculo de muro"/>
      <sheetName val="DIRECTO"/>
      <sheetName val="MAQUINARIA y fletes"/>
      <sheetName val="UNITARIOS MAXIBODEGA CEIBA"/>
      <sheetName val="COSTO DIRECTO MAXIBODEGA"/>
      <sheetName val="PRECIO DE VENTA MAXIBODEGA"/>
      <sheetName val="P.UNITARIOS"/>
      <sheetName val="DIRECTO S-4"/>
      <sheetName val="INDIRECTO S-4"/>
      <sheetName val="DIRECTO "/>
      <sheetName val="INDIRECTO "/>
      <sheetName val="CANT"/>
      <sheetName val="cuadro oferta"/>
      <sheetName val="BURGER KING"/>
      <sheetName val="DUNKIN DONUTS"/>
      <sheetName val="LITTLE CEASARS"/>
      <sheetName val="POPEYES"/>
      <sheetName val="USO COMUN"/>
      <sheetName val="PSMP"/>
      <sheetName val="UNIT.SMP"/>
    </sheetNames>
    <sheetDataSet>
      <sheetData sheetId="1">
        <row r="10">
          <cell r="E10">
            <v>482.0545454545454</v>
          </cell>
        </row>
        <row r="23">
          <cell r="E23">
            <v>98.97272727272727</v>
          </cell>
        </row>
        <row r="27">
          <cell r="E27">
            <v>15.778613909455029</v>
          </cell>
        </row>
        <row r="28">
          <cell r="E28">
            <v>8.885850991114149</v>
          </cell>
        </row>
        <row r="29">
          <cell r="E29">
            <v>3.9472885164267923</v>
          </cell>
        </row>
        <row r="30">
          <cell r="E30">
            <v>2.727272727272727</v>
          </cell>
        </row>
        <row r="34">
          <cell r="E34">
            <v>101.81818181818181</v>
          </cell>
        </row>
        <row r="38">
          <cell r="E38">
            <v>3.1818181818181817</v>
          </cell>
        </row>
        <row r="49">
          <cell r="E49">
            <v>2.4636363636363634</v>
          </cell>
        </row>
        <row r="50">
          <cell r="E50">
            <v>68.18181818181817</v>
          </cell>
        </row>
        <row r="58">
          <cell r="D58">
            <v>8.8</v>
          </cell>
        </row>
        <row r="60">
          <cell r="D60">
            <v>0.24</v>
          </cell>
        </row>
        <row r="61">
          <cell r="D61">
            <v>0.36</v>
          </cell>
        </row>
        <row r="62">
          <cell r="D62">
            <v>0.48</v>
          </cell>
        </row>
        <row r="66">
          <cell r="D66">
            <v>34</v>
          </cell>
        </row>
        <row r="67">
          <cell r="D67">
            <v>16</v>
          </cell>
        </row>
        <row r="71">
          <cell r="D71">
            <v>0.25</v>
          </cell>
        </row>
        <row r="72">
          <cell r="D72">
            <v>0.7</v>
          </cell>
        </row>
      </sheetData>
      <sheetData sheetId="20">
        <row r="87">
          <cell r="H87">
            <v>19.642857142857142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  <sheetName val="Mano Obra"/>
      <sheetName val="Formato"/>
      <sheetName val="Unit 1"/>
      <sheetName val="PRELIMINARES"/>
      <sheetName val="MURO NORTE"/>
      <sheetName val="TECHUMBRE FILTRO PRENSA"/>
      <sheetName val="CIMENT-TQUE-LODOS"/>
      <sheetName val="TANQUE EQUALIZACION"/>
      <sheetName val="CIMENT-CAFB"/>
      <sheetName val="TANQUE SALIDA"/>
      <sheetName val="CIMENT-TQUE-MEZCLADOR"/>
      <sheetName val="PLATAFORMA F. PRENSA"/>
      <sheetName val="PLATAFORMA GRAL"/>
      <sheetName val="CASETA CONTROLES"/>
      <sheetName val="TRINCHERA"/>
      <sheetName val="PISO PLANTA"/>
      <sheetName val="ESCALERA PLAT-GRAL"/>
      <sheetName val="ESTRUCTURA POLIPASTO"/>
      <sheetName val="PORTON DE ACCESO"/>
    </sheetNames>
    <sheetDataSet>
      <sheetData sheetId="0">
        <row r="8">
          <cell r="E8">
            <v>0.75</v>
          </cell>
        </row>
        <row r="9">
          <cell r="E9">
            <v>0.4</v>
          </cell>
        </row>
      </sheetData>
      <sheetData sheetId="1">
        <row r="107">
          <cell r="G107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  <sheetName val="Mano Obr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NO"/>
      <sheetName val="ESTIMACION 1"/>
      <sheetName val="M.C. EXTERIOR"/>
      <sheetName val="M.C. TIENDA"/>
      <sheetName val="M.C. BODEGA"/>
      <sheetName val="M.C. LOCAL"/>
      <sheetName val="OBRA NO CONTRATADA"/>
      <sheetName val="MC. ADICIONAL"/>
      <sheetName val="FICHAS"/>
    </sheetNames>
    <sheetDataSet>
      <sheetData sheetId="0">
        <row r="8">
          <cell r="E8">
            <v>21.06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nitarios"/>
      <sheetName val="Materiale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  <sheetName val="basica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  <sheetName val="Mano Obra"/>
      <sheetName val="Unit 1"/>
      <sheetName val="Unitarios (2)"/>
      <sheetName val="Integracostos"/>
      <sheetName val="CD-Instal"/>
      <sheetName val="CONTROL"/>
      <sheetName val="CD-OG,Ac"/>
      <sheetName val="CD-El,VyD,AC"/>
      <sheetName val="Costo Directo"/>
      <sheetName val="Costo Indirecto"/>
      <sheetName val="Flujo"/>
      <sheetName val="Catalogo"/>
      <sheetName val="Subcont"/>
      <sheetName val="MAT"/>
      <sheetName val="M OBRA"/>
      <sheetName val="Rep Costos (2)"/>
    </sheetNames>
    <sheetDataSet>
      <sheetData sheetId="0">
        <row r="7">
          <cell r="E7">
            <v>0.05</v>
          </cell>
        </row>
        <row r="8">
          <cell r="E8">
            <v>0.91</v>
          </cell>
        </row>
        <row r="9">
          <cell r="E9">
            <v>0.4</v>
          </cell>
        </row>
        <row r="247">
          <cell r="E247">
            <v>527.2727272727273</v>
          </cell>
        </row>
        <row r="306">
          <cell r="E306">
            <v>45.535714285714285</v>
          </cell>
        </row>
      </sheetData>
      <sheetData sheetId="10">
        <row r="61">
          <cell r="F61">
            <v>1.3707572868429132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s"/>
      <sheetName val="M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sto Indirec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ecanico"/>
      <sheetName val="Estimacion 1"/>
      <sheetName val="Estimacion 2"/>
      <sheetName val="Estimacion 3"/>
      <sheetName val="Estimacion 4"/>
      <sheetName val="Estimacion 5"/>
      <sheetName val="fLUJO PAGOS"/>
      <sheetName val="Flujo"/>
    </sheetNames>
    <sheetDataSet>
      <sheetData sheetId="0">
        <row r="65">
          <cell r="F65">
            <v>1.4492361913584237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Unitarios"/>
      <sheetName val="Materiale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materiales"/>
      <sheetName val="maquinaria"/>
      <sheetName val="Indirectos"/>
      <sheetName val="Unit. UNO"/>
      <sheetName val="UNO"/>
      <sheetName val="Uni-obra"/>
      <sheetName val="Uni-adicional (KC)"/>
      <sheetName val="Pedido"/>
      <sheetName val="Hoja1"/>
    </sheetNames>
    <sheetDataSet>
      <sheetData sheetId="0">
        <row r="8">
          <cell r="B8" t="str">
            <v>0101</v>
          </cell>
          <cell r="C8" t="str">
            <v>Circulacion de Lamina</v>
          </cell>
          <cell r="D8" t="str">
            <v>m2</v>
          </cell>
          <cell r="G8">
            <v>12.6</v>
          </cell>
          <cell r="H8">
            <v>13.86</v>
          </cell>
        </row>
        <row r="9">
          <cell r="B9" t="str">
            <v>0102</v>
          </cell>
          <cell r="C9" t="str">
            <v>Construccion de bodega Provisional</v>
          </cell>
          <cell r="D9" t="str">
            <v>m2</v>
          </cell>
          <cell r="G9">
            <v>25.2</v>
          </cell>
          <cell r="H9">
            <v>27.72</v>
          </cell>
        </row>
        <row r="10">
          <cell r="B10" t="str">
            <v>0215</v>
          </cell>
          <cell r="C10" t="str">
            <v>Columna de 8 hierros de 1/4" a 1/2"</v>
          </cell>
          <cell r="D10" t="str">
            <v>Unidad</v>
          </cell>
          <cell r="G10">
            <v>18.9</v>
          </cell>
          <cell r="H10">
            <v>20.79</v>
          </cell>
        </row>
        <row r="11">
          <cell r="B11" t="str">
            <v>0213</v>
          </cell>
          <cell r="C11" t="str">
            <v>Columnas de 4 hierros 1/4" a 1/2"</v>
          </cell>
          <cell r="D11" t="str">
            <v>Unidad</v>
          </cell>
          <cell r="G11">
            <v>9.52</v>
          </cell>
          <cell r="H11">
            <v>10.472</v>
          </cell>
        </row>
        <row r="12">
          <cell r="B12" t="str">
            <v>0215</v>
          </cell>
          <cell r="C12" t="str">
            <v>Columna o costilla de hierros 1/4" y 1/2"</v>
          </cell>
          <cell r="D12" t="str">
            <v>Unidad</v>
          </cell>
          <cell r="G12">
            <v>13.622</v>
          </cell>
          <cell r="H12">
            <v>14.984200000000001</v>
          </cell>
        </row>
        <row r="13">
          <cell r="B13" t="str">
            <v>0216</v>
          </cell>
          <cell r="C13" t="str">
            <v>Columna o costilla de 2 hierros 1/2" y 3/8"</v>
          </cell>
          <cell r="D13" t="str">
            <v>Unidad</v>
          </cell>
          <cell r="G13">
            <v>6.789999999999999</v>
          </cell>
          <cell r="H13">
            <v>7.468999999999999</v>
          </cell>
        </row>
        <row r="14">
          <cell r="B14" t="str">
            <v>0217</v>
          </cell>
          <cell r="C14" t="str">
            <v>Centrado de Zapatas Hierro de 1/2"</v>
          </cell>
          <cell r="D14" t="str">
            <v>Unidad</v>
          </cell>
          <cell r="G14">
            <v>5.04</v>
          </cell>
          <cell r="H14">
            <v>5.5440000000000005</v>
          </cell>
        </row>
        <row r="15">
          <cell r="B15" t="str">
            <v>0218</v>
          </cell>
          <cell r="C15" t="str">
            <v>Centrado de Zapatas Hierro No.1/4"</v>
          </cell>
          <cell r="D15" t="str">
            <v>Unidad</v>
          </cell>
          <cell r="G15">
            <v>5.46</v>
          </cell>
          <cell r="H15">
            <v>6.006</v>
          </cell>
        </row>
        <row r="16">
          <cell r="B16" t="str">
            <v>0220</v>
          </cell>
          <cell r="C16" t="str">
            <v>Centrado de Zapatas Grandes (hierro de 1/2)</v>
          </cell>
          <cell r="D16" t="str">
            <v>Unidad</v>
          </cell>
          <cell r="G16">
            <v>6.3</v>
          </cell>
          <cell r="H16">
            <v>6.93</v>
          </cell>
        </row>
        <row r="17">
          <cell r="B17" t="str">
            <v>0221</v>
          </cell>
          <cell r="C17" t="str">
            <v>Centrar y colocar columnas pequeñas</v>
          </cell>
          <cell r="D17" t="str">
            <v>Unidad</v>
          </cell>
          <cell r="G17">
            <v>13.622</v>
          </cell>
          <cell r="H17">
            <v>14.984200000000001</v>
          </cell>
        </row>
        <row r="18">
          <cell r="B18" t="str">
            <v>0224</v>
          </cell>
          <cell r="C18" t="str">
            <v>Columna de 8 hierros de 1" a 3/4"</v>
          </cell>
          <cell r="D18" t="str">
            <v>Unidad</v>
          </cell>
          <cell r="G18">
            <v>50.4</v>
          </cell>
          <cell r="H18">
            <v>55.44</v>
          </cell>
        </row>
        <row r="19">
          <cell r="B19" t="str">
            <v>0225</v>
          </cell>
          <cell r="C19" t="str">
            <v>Centrado de columnas Grandes (ref. 3/4)</v>
          </cell>
          <cell r="D19" t="str">
            <v>Unidad</v>
          </cell>
          <cell r="G19">
            <v>50.4</v>
          </cell>
          <cell r="H19">
            <v>55.44</v>
          </cell>
        </row>
        <row r="20">
          <cell r="B20" t="str">
            <v>0226</v>
          </cell>
          <cell r="C20" t="str">
            <v>Colocacion de platinas</v>
          </cell>
          <cell r="D20" t="str">
            <v>Unidad</v>
          </cell>
          <cell r="G20">
            <v>22.89</v>
          </cell>
          <cell r="H20">
            <v>25.179000000000002</v>
          </cell>
        </row>
        <row r="21">
          <cell r="B21" t="str">
            <v>0227</v>
          </cell>
          <cell r="C21" t="str">
            <v>Colocacion de Contrafuertes</v>
          </cell>
          <cell r="D21" t="str">
            <v>Unidad</v>
          </cell>
          <cell r="G21">
            <v>353.82199999999995</v>
          </cell>
          <cell r="H21">
            <v>389.2042</v>
          </cell>
        </row>
        <row r="22">
          <cell r="B22" t="str">
            <v>0319</v>
          </cell>
          <cell r="C22" t="str">
            <v>Desencofrado Formaleta Madera</v>
          </cell>
          <cell r="D22" t="str">
            <v>m2</v>
          </cell>
          <cell r="G22">
            <v>20.16</v>
          </cell>
          <cell r="H22">
            <v>22.176000000000002</v>
          </cell>
        </row>
        <row r="23">
          <cell r="B23" t="str">
            <v>0310</v>
          </cell>
          <cell r="C23" t="str">
            <v>Encofrado de madera general</v>
          </cell>
          <cell r="D23" t="str">
            <v>m2</v>
          </cell>
          <cell r="G23">
            <v>60.48</v>
          </cell>
          <cell r="H23">
            <v>66.528</v>
          </cell>
        </row>
        <row r="24">
          <cell r="B24" t="str">
            <v>0320</v>
          </cell>
          <cell r="C24" t="str">
            <v>Desencofrado formaleta metalica</v>
          </cell>
          <cell r="D24" t="str">
            <v>m2</v>
          </cell>
          <cell r="G24">
            <v>17.639999999999997</v>
          </cell>
          <cell r="H24">
            <v>19.404</v>
          </cell>
        </row>
        <row r="25">
          <cell r="B25" t="str">
            <v>0401</v>
          </cell>
          <cell r="C25" t="str">
            <v>Fundicion a mano</v>
          </cell>
          <cell r="D25" t="str">
            <v>m3</v>
          </cell>
          <cell r="G25">
            <v>326.592</v>
          </cell>
          <cell r="H25">
            <v>359.2512</v>
          </cell>
        </row>
        <row r="26">
          <cell r="B26" t="str">
            <v>0403</v>
          </cell>
          <cell r="C26" t="str">
            <v>Fundicion con mezcladora</v>
          </cell>
          <cell r="D26" t="str">
            <v>m3</v>
          </cell>
          <cell r="G26">
            <v>90</v>
          </cell>
          <cell r="H26">
            <v>209.56320000000002</v>
          </cell>
        </row>
        <row r="27">
          <cell r="B27" t="str">
            <v>0404</v>
          </cell>
          <cell r="C27" t="str">
            <v>Fundicion con cohsa</v>
          </cell>
          <cell r="D27" t="str">
            <v>m3</v>
          </cell>
          <cell r="G27">
            <v>80</v>
          </cell>
          <cell r="H27">
            <v>152.46</v>
          </cell>
        </row>
        <row r="28">
          <cell r="B28" t="str">
            <v>0411</v>
          </cell>
          <cell r="C28" t="str">
            <v>Fundicion de Block U</v>
          </cell>
          <cell r="D28" t="str">
            <v>ml</v>
          </cell>
          <cell r="G28">
            <v>7.9799999999999995</v>
          </cell>
          <cell r="H28">
            <v>8.778</v>
          </cell>
        </row>
        <row r="29">
          <cell r="B29" t="str">
            <v>0415</v>
          </cell>
          <cell r="C29" t="str">
            <v>Fundicion de Pines</v>
          </cell>
          <cell r="D29" t="str">
            <v>ml</v>
          </cell>
          <cell r="G29">
            <v>3.78</v>
          </cell>
          <cell r="H29">
            <v>4.158</v>
          </cell>
        </row>
        <row r="30">
          <cell r="B30" t="str">
            <v>0503</v>
          </cell>
          <cell r="C30" t="str">
            <v>Puente para Trazo</v>
          </cell>
          <cell r="D30" t="str">
            <v>ml</v>
          </cell>
          <cell r="G30">
            <v>7.56</v>
          </cell>
          <cell r="H30">
            <v>8.316</v>
          </cell>
        </row>
        <row r="31">
          <cell r="B31" t="str">
            <v>0506</v>
          </cell>
          <cell r="C31" t="str">
            <v>Revestimiento de talud</v>
          </cell>
          <cell r="D31" t="str">
            <v>m2</v>
          </cell>
          <cell r="G31">
            <v>381.00999999999993</v>
          </cell>
          <cell r="H31">
            <v>419.111</v>
          </cell>
        </row>
        <row r="32">
          <cell r="B32" t="str">
            <v>0507</v>
          </cell>
          <cell r="C32" t="str">
            <v>Excavacion a mano cualquier terreno a 1.0 m</v>
          </cell>
          <cell r="D32" t="str">
            <v>m3</v>
          </cell>
          <cell r="G32">
            <v>70</v>
          </cell>
          <cell r="H32">
            <v>47.894000000000005</v>
          </cell>
        </row>
        <row r="33">
          <cell r="B33" t="str">
            <v>0508</v>
          </cell>
          <cell r="C33" t="str">
            <v>Excavacion a mano cualquier terreno a 2.0 m</v>
          </cell>
          <cell r="D33" t="str">
            <v>m3</v>
          </cell>
          <cell r="G33">
            <v>60.48</v>
          </cell>
          <cell r="H33">
            <v>66.528</v>
          </cell>
        </row>
        <row r="34">
          <cell r="B34" t="str">
            <v>0511</v>
          </cell>
          <cell r="C34" t="str">
            <v>Relleno y compactacion a mano</v>
          </cell>
          <cell r="D34" t="str">
            <v>m3</v>
          </cell>
          <cell r="G34">
            <v>60.48</v>
          </cell>
          <cell r="H34">
            <v>66.528</v>
          </cell>
        </row>
        <row r="35">
          <cell r="B35" t="str">
            <v>0704</v>
          </cell>
          <cell r="C35" t="str">
            <v>Block de 0.10</v>
          </cell>
          <cell r="D35" t="str">
            <v>m2</v>
          </cell>
          <cell r="G35">
            <v>60.48</v>
          </cell>
          <cell r="H35">
            <v>66.528</v>
          </cell>
        </row>
        <row r="36">
          <cell r="B36" t="str">
            <v>0707</v>
          </cell>
          <cell r="C36" t="str">
            <v>Levantado de bloque 0.15m </v>
          </cell>
          <cell r="D36" t="str">
            <v>m2</v>
          </cell>
          <cell r="G36">
            <v>70</v>
          </cell>
          <cell r="H36">
            <v>70.68599999999999</v>
          </cell>
        </row>
        <row r="37">
          <cell r="C37" t="str">
            <v>Block de concreto de 0.15 sisado</v>
          </cell>
          <cell r="D37" t="str">
            <v>m2</v>
          </cell>
          <cell r="G37">
            <v>81.25</v>
          </cell>
          <cell r="H37">
            <v>70.68599999999999</v>
          </cell>
        </row>
        <row r="38">
          <cell r="C38" t="str">
            <v>Block de concreto de 0.20sisado</v>
          </cell>
          <cell r="D38" t="str">
            <v>m2</v>
          </cell>
          <cell r="G38">
            <v>137.5</v>
          </cell>
          <cell r="H38">
            <v>70.68599999999999</v>
          </cell>
        </row>
        <row r="39">
          <cell r="B39" t="str">
            <v>0708</v>
          </cell>
          <cell r="C39" t="str">
            <v>Levantado de bloque 8" hasta 3.0 m</v>
          </cell>
          <cell r="D39" t="str">
            <v>m²</v>
          </cell>
          <cell r="G39">
            <v>80</v>
          </cell>
          <cell r="H39">
            <v>76.23</v>
          </cell>
        </row>
        <row r="40">
          <cell r="C40" t="str">
            <v>Block de concreto de 0.20 de 3-5mts de h.</v>
          </cell>
          <cell r="D40" t="str">
            <v>m2</v>
          </cell>
          <cell r="G40">
            <v>0</v>
          </cell>
          <cell r="H40">
            <v>70.68599999999999</v>
          </cell>
        </row>
        <row r="41">
          <cell r="B41" t="str">
            <v>0709</v>
          </cell>
          <cell r="C41" t="str">
            <v>Coloc. de block liviano "U" de 0.15 o 0.20</v>
          </cell>
          <cell r="D41" t="str">
            <v>Unidad</v>
          </cell>
          <cell r="G41">
            <v>1.1199999999999999</v>
          </cell>
          <cell r="H41">
            <v>1.2320000000000002</v>
          </cell>
        </row>
        <row r="42">
          <cell r="B42" t="str">
            <v>0710</v>
          </cell>
          <cell r="C42" t="str">
            <v>Coloc. de Block concreto U de 0.15 o 0.20</v>
          </cell>
          <cell r="D42" t="str">
            <v>Unidad</v>
          </cell>
          <cell r="G42">
            <v>7.56</v>
          </cell>
          <cell r="H42">
            <v>8.316</v>
          </cell>
        </row>
        <row r="43">
          <cell r="B43" t="str">
            <v>0719</v>
          </cell>
          <cell r="C43" t="str">
            <v>Coloc. D/Fachaleta rustica de 3.00 a 6.00</v>
          </cell>
          <cell r="D43" t="str">
            <v>Unidad</v>
          </cell>
          <cell r="G43">
            <v>3.29</v>
          </cell>
          <cell r="H43">
            <v>3.619</v>
          </cell>
        </row>
        <row r="44">
          <cell r="B44" t="str">
            <v>0721</v>
          </cell>
          <cell r="C44" t="str">
            <v>Levantado de rocablock 3.00 a 5.00 Mts</v>
          </cell>
          <cell r="D44" t="str">
            <v>m2</v>
          </cell>
          <cell r="G44">
            <v>65.30999999999999</v>
          </cell>
          <cell r="H44">
            <v>71.841</v>
          </cell>
        </row>
        <row r="45">
          <cell r="B45" t="str">
            <v>0722</v>
          </cell>
          <cell r="C45" t="str">
            <v>Levantado de Rocablock de 5 Mts o mas</v>
          </cell>
          <cell r="D45" t="str">
            <v>m2</v>
          </cell>
          <cell r="G45">
            <v>81.66199999999999</v>
          </cell>
          <cell r="H45">
            <v>89.8282</v>
          </cell>
        </row>
        <row r="46">
          <cell r="B46" t="str">
            <v>0723</v>
          </cell>
          <cell r="C46" t="str">
            <v>Resanado de Cisas (Rocablock)</v>
          </cell>
          <cell r="D46" t="str">
            <v>m2</v>
          </cell>
          <cell r="G46">
            <v>10.892</v>
          </cell>
          <cell r="H46">
            <v>11.981200000000001</v>
          </cell>
        </row>
        <row r="47">
          <cell r="B47" t="str">
            <v>0724</v>
          </cell>
          <cell r="C47" t="str">
            <v>Colocacion Block de vidrio</v>
          </cell>
          <cell r="D47" t="str">
            <v>Unidad</v>
          </cell>
          <cell r="G47">
            <v>5.46</v>
          </cell>
          <cell r="H47">
            <v>6.006</v>
          </cell>
        </row>
        <row r="48">
          <cell r="B48" t="str">
            <v>0725</v>
          </cell>
          <cell r="C48" t="str">
            <v>corte de block</v>
          </cell>
          <cell r="D48" t="str">
            <v>Unidad</v>
          </cell>
          <cell r="G48">
            <v>1.6099999999999999</v>
          </cell>
          <cell r="H48">
            <v>1.771</v>
          </cell>
        </row>
        <row r="49">
          <cell r="B49" t="str">
            <v>0726</v>
          </cell>
          <cell r="C49" t="str">
            <v>Colocacion de Block pomez pineado de 0.15</v>
          </cell>
          <cell r="D49" t="str">
            <v>m2</v>
          </cell>
          <cell r="G49">
            <v>40.809999999999995</v>
          </cell>
          <cell r="H49">
            <v>44.891</v>
          </cell>
        </row>
        <row r="50">
          <cell r="B50" t="str">
            <v>0729</v>
          </cell>
          <cell r="C50" t="str">
            <v>Colocacion de block pineado concreto 0.20</v>
          </cell>
          <cell r="D50" t="str">
            <v>m2</v>
          </cell>
          <cell r="G50">
            <v>54.432</v>
          </cell>
          <cell r="H50">
            <v>59.87520000000001</v>
          </cell>
        </row>
        <row r="51">
          <cell r="B51" t="str">
            <v>0730</v>
          </cell>
          <cell r="C51" t="str">
            <v>Lev. Rustico de ladrillo Tayuyo de Punta</v>
          </cell>
          <cell r="D51" t="str">
            <v>m2</v>
          </cell>
          <cell r="G51">
            <v>141.11999999999998</v>
          </cell>
          <cell r="H51">
            <v>155.232</v>
          </cell>
        </row>
        <row r="52">
          <cell r="B52" t="str">
            <v>0735</v>
          </cell>
          <cell r="C52" t="str">
            <v>Lev. de Ladrillo Limpio de Punta y Soga</v>
          </cell>
          <cell r="D52" t="str">
            <v>m2</v>
          </cell>
          <cell r="G52">
            <v>38.122</v>
          </cell>
          <cell r="H52">
            <v>41.934200000000004</v>
          </cell>
        </row>
        <row r="53">
          <cell r="B53" t="str">
            <v>0800</v>
          </cell>
          <cell r="C53" t="str">
            <v>Demoliciones</v>
          </cell>
          <cell r="D53" t="str">
            <v>m2</v>
          </cell>
          <cell r="G53">
            <v>25.2</v>
          </cell>
          <cell r="H53">
            <v>27.72</v>
          </cell>
        </row>
        <row r="54">
          <cell r="B54" t="str">
            <v>0801</v>
          </cell>
          <cell r="C54" t="str">
            <v>Demolicion de block</v>
          </cell>
          <cell r="D54" t="str">
            <v>m2</v>
          </cell>
          <cell r="G54">
            <v>21.77</v>
          </cell>
          <cell r="H54">
            <v>23.947000000000003</v>
          </cell>
        </row>
        <row r="55">
          <cell r="B55" t="str">
            <v>0802</v>
          </cell>
          <cell r="C55" t="str">
            <v>Demolicion de torta de concreto con piocha</v>
          </cell>
          <cell r="D55" t="str">
            <v>m2</v>
          </cell>
          <cell r="G55">
            <v>7.56</v>
          </cell>
          <cell r="H55">
            <v>8.316</v>
          </cell>
        </row>
        <row r="56">
          <cell r="B56" t="str">
            <v>0803</v>
          </cell>
          <cell r="C56" t="str">
            <v>Demolicion de torta de concreto</v>
          </cell>
          <cell r="D56" t="str">
            <v>m2</v>
          </cell>
          <cell r="G56">
            <v>5.46</v>
          </cell>
          <cell r="H56">
            <v>6.006</v>
          </cell>
        </row>
        <row r="57">
          <cell r="B57" t="str">
            <v>0804</v>
          </cell>
          <cell r="C57" t="str">
            <v>Botar repello</v>
          </cell>
          <cell r="D57" t="str">
            <v>m2</v>
          </cell>
          <cell r="G57">
            <v>8.161999999999999</v>
          </cell>
          <cell r="H57">
            <v>8.978200000000001</v>
          </cell>
        </row>
        <row r="58">
          <cell r="B58" t="str">
            <v>0805</v>
          </cell>
          <cell r="C58" t="str">
            <v>Desmontar Galera</v>
          </cell>
          <cell r="D58" t="str">
            <v>m2</v>
          </cell>
          <cell r="G58">
            <v>12.6</v>
          </cell>
          <cell r="H58">
            <v>13.86</v>
          </cell>
        </row>
        <row r="59">
          <cell r="B59" t="str">
            <v>0806</v>
          </cell>
          <cell r="C59" t="str">
            <v>Quitar Azulejo</v>
          </cell>
          <cell r="D59" t="str">
            <v>m2</v>
          </cell>
          <cell r="G59">
            <v>10.892</v>
          </cell>
          <cell r="H59">
            <v>11.981200000000001</v>
          </cell>
        </row>
        <row r="60">
          <cell r="B60" t="str">
            <v>0807</v>
          </cell>
          <cell r="C60" t="str">
            <v>Desmontar artefactos sanitarios</v>
          </cell>
          <cell r="D60" t="str">
            <v>Unidad</v>
          </cell>
          <cell r="G60">
            <v>12.6</v>
          </cell>
          <cell r="H60">
            <v>13.86</v>
          </cell>
        </row>
        <row r="61">
          <cell r="B61" t="str">
            <v>0901</v>
          </cell>
          <cell r="C61" t="str">
            <v>Fund. banquetas y pisosC/acabados alisado</v>
          </cell>
          <cell r="D61" t="str">
            <v>m2</v>
          </cell>
          <cell r="G61">
            <v>15.12</v>
          </cell>
          <cell r="H61">
            <v>16.632</v>
          </cell>
        </row>
        <row r="62">
          <cell r="B62" t="str">
            <v>0902</v>
          </cell>
          <cell r="C62" t="str">
            <v>Fundicion de piso y banqueta cernidas</v>
          </cell>
          <cell r="D62" t="str">
            <v>m2</v>
          </cell>
          <cell r="G62">
            <v>80</v>
          </cell>
          <cell r="H62">
            <v>24.024</v>
          </cell>
        </row>
        <row r="63">
          <cell r="B63" t="str">
            <v>0905</v>
          </cell>
          <cell r="C63" t="str">
            <v>Fundicion de Gradas de granito terminado</v>
          </cell>
          <cell r="D63" t="str">
            <v>m2</v>
          </cell>
          <cell r="G63">
            <v>36.651999999999994</v>
          </cell>
          <cell r="H63">
            <v>40.3172</v>
          </cell>
        </row>
        <row r="64">
          <cell r="B64" t="str">
            <v>0906</v>
          </cell>
          <cell r="C64" t="str">
            <v>Fundicion de Piso de granito</v>
          </cell>
          <cell r="D64" t="str">
            <v>m2</v>
          </cell>
          <cell r="G64">
            <v>46.269999999999996</v>
          </cell>
          <cell r="H64">
            <v>50.897</v>
          </cell>
        </row>
        <row r="65">
          <cell r="B65" t="str">
            <v>0908</v>
          </cell>
          <cell r="C65" t="str">
            <v>Colocacion de azulejos incluye estuco</v>
          </cell>
          <cell r="D65" t="str">
            <v>m2</v>
          </cell>
          <cell r="G65">
            <v>35.279999999999994</v>
          </cell>
          <cell r="H65">
            <v>38.808</v>
          </cell>
        </row>
        <row r="66">
          <cell r="B66">
            <v>1004</v>
          </cell>
          <cell r="C66" t="str">
            <v>Colocacion de Tubo PVC</v>
          </cell>
          <cell r="D66" t="str">
            <v>ml</v>
          </cell>
          <cell r="G66">
            <v>1.6099999999999999</v>
          </cell>
          <cell r="H66">
            <v>1.771</v>
          </cell>
        </row>
        <row r="67">
          <cell r="B67">
            <v>1007</v>
          </cell>
          <cell r="C67" t="str">
            <v>Tuberia de PVC de 2"</v>
          </cell>
          <cell r="D67" t="str">
            <v>ml</v>
          </cell>
          <cell r="G67">
            <v>2.52</v>
          </cell>
          <cell r="H67">
            <v>2.7720000000000002</v>
          </cell>
        </row>
        <row r="68">
          <cell r="B68">
            <v>1016</v>
          </cell>
          <cell r="C68" t="str">
            <v>Colocacion de accessorios de pvc</v>
          </cell>
          <cell r="D68" t="str">
            <v>Unidad</v>
          </cell>
          <cell r="G68">
            <v>2.73</v>
          </cell>
          <cell r="H68">
            <v>3.003</v>
          </cell>
        </row>
        <row r="69">
          <cell r="B69">
            <v>1028</v>
          </cell>
          <cell r="C69" t="str">
            <v>Colocacion de Reposadera</v>
          </cell>
          <cell r="D69" t="str">
            <v>Unidad</v>
          </cell>
          <cell r="G69">
            <v>10.892</v>
          </cell>
          <cell r="H69">
            <v>11.981200000000001</v>
          </cell>
        </row>
        <row r="70">
          <cell r="B70">
            <v>1029</v>
          </cell>
          <cell r="C70" t="str">
            <v>Caja de registro ladrillo 30*30*50</v>
          </cell>
          <cell r="D70" t="str">
            <v>Unidad</v>
          </cell>
          <cell r="G70">
            <v>77.28</v>
          </cell>
          <cell r="H70">
            <v>85.00800000000001</v>
          </cell>
        </row>
        <row r="71">
          <cell r="B71">
            <v>1031</v>
          </cell>
          <cell r="C71" t="str">
            <v>Caja de registro ladrillo 40*40*100</v>
          </cell>
          <cell r="D71" t="str">
            <v>Unidad</v>
          </cell>
          <cell r="G71">
            <v>86.59</v>
          </cell>
          <cell r="H71">
            <v>95.24900000000001</v>
          </cell>
        </row>
        <row r="72">
          <cell r="B72">
            <v>1032</v>
          </cell>
          <cell r="C72" t="str">
            <v>Caja Registro con sifon ladrillo 40*40*60</v>
          </cell>
          <cell r="D72" t="str">
            <v>Unidad</v>
          </cell>
          <cell r="G72">
            <v>165.2</v>
          </cell>
          <cell r="H72">
            <v>181.72</v>
          </cell>
        </row>
        <row r="73">
          <cell r="B73">
            <v>1033</v>
          </cell>
          <cell r="C73" t="str">
            <v>Caja Registro ladrillo 60*60*50</v>
          </cell>
          <cell r="D73" t="str">
            <v>Unidad</v>
          </cell>
          <cell r="G73">
            <v>176.39999999999998</v>
          </cell>
          <cell r="H73">
            <v>194.04</v>
          </cell>
        </row>
        <row r="74">
          <cell r="B74">
            <v>1034</v>
          </cell>
          <cell r="C74" t="str">
            <v>Caja registro con sifon 60*60*50</v>
          </cell>
          <cell r="D74" t="str">
            <v>Unidad</v>
          </cell>
          <cell r="G74">
            <v>201.6</v>
          </cell>
          <cell r="H74">
            <v>221.76</v>
          </cell>
        </row>
        <row r="75">
          <cell r="B75">
            <v>1035</v>
          </cell>
          <cell r="C75" t="str">
            <v>caja de registro de ladriilo 22*22*75</v>
          </cell>
          <cell r="D75" t="str">
            <v>Unidad</v>
          </cell>
          <cell r="G75">
            <v>95.27</v>
          </cell>
          <cell r="H75">
            <v>104.797</v>
          </cell>
        </row>
        <row r="76">
          <cell r="B76">
            <v>1036</v>
          </cell>
          <cell r="C76" t="str">
            <v>Caja Trampa de Grasa</v>
          </cell>
          <cell r="D76" t="str">
            <v>Unidad</v>
          </cell>
          <cell r="G76">
            <v>378</v>
          </cell>
          <cell r="H76">
            <v>415.8</v>
          </cell>
        </row>
        <row r="77">
          <cell r="B77">
            <v>1037</v>
          </cell>
          <cell r="C77" t="str">
            <v>Caja para ducha,inodoro y lavamanos</v>
          </cell>
          <cell r="D77" t="str">
            <v>Unidad</v>
          </cell>
          <cell r="G77">
            <v>86.59</v>
          </cell>
          <cell r="H77">
            <v>95.24900000000001</v>
          </cell>
        </row>
        <row r="78">
          <cell r="B78">
            <v>1038</v>
          </cell>
          <cell r="C78" t="str">
            <v>Reposadera de cemento incluye caja</v>
          </cell>
          <cell r="D78" t="str">
            <v>Unidad</v>
          </cell>
          <cell r="G78">
            <v>35.699999999999996</v>
          </cell>
          <cell r="H78">
            <v>39.27</v>
          </cell>
        </row>
        <row r="79">
          <cell r="B79">
            <v>1040</v>
          </cell>
          <cell r="C79" t="str">
            <v>Reposadera de bronce sin caja</v>
          </cell>
          <cell r="D79" t="str">
            <v>Unidad</v>
          </cell>
          <cell r="G79">
            <v>36.651999999999994</v>
          </cell>
          <cell r="H79">
            <v>40.3172</v>
          </cell>
        </row>
        <row r="80">
          <cell r="B80">
            <v>1042</v>
          </cell>
          <cell r="C80" t="str">
            <v>Instalacion de pila 1 o 2 alas</v>
          </cell>
          <cell r="D80" t="str">
            <v>Unidad</v>
          </cell>
          <cell r="G80">
            <v>146.51</v>
          </cell>
          <cell r="H80">
            <v>161.161</v>
          </cell>
        </row>
        <row r="81">
          <cell r="B81">
            <v>1043</v>
          </cell>
          <cell r="C81" t="str">
            <v>Desmontar artefactos sanitarios</v>
          </cell>
          <cell r="D81" t="str">
            <v>Unidad</v>
          </cell>
          <cell r="G81">
            <v>63.489999999999995</v>
          </cell>
          <cell r="H81">
            <v>69.839</v>
          </cell>
        </row>
        <row r="82">
          <cell r="B82">
            <v>1044</v>
          </cell>
          <cell r="C82" t="str">
            <v>Pozo de Visita con ladrillo de punta diam.</v>
          </cell>
          <cell r="D82" t="str">
            <v>Unidad</v>
          </cell>
          <cell r="G82">
            <v>3810.24</v>
          </cell>
          <cell r="H82">
            <v>4191.264</v>
          </cell>
        </row>
        <row r="83">
          <cell r="B83">
            <v>1047</v>
          </cell>
          <cell r="C83" t="str">
            <v>Hacer tapaderas para tragantes</v>
          </cell>
          <cell r="D83" t="str">
            <v>Unidad</v>
          </cell>
          <cell r="G83">
            <v>75.6</v>
          </cell>
          <cell r="H83">
            <v>83.16</v>
          </cell>
        </row>
        <row r="84">
          <cell r="B84">
            <v>1052</v>
          </cell>
          <cell r="C84" t="str">
            <v>Caja P/Valvulas de 4" a 6"</v>
          </cell>
          <cell r="D84" t="str">
            <v>Unidad</v>
          </cell>
          <cell r="G84">
            <v>251.99999999999997</v>
          </cell>
          <cell r="H84">
            <v>277.2</v>
          </cell>
        </row>
        <row r="85">
          <cell r="B85">
            <v>1053</v>
          </cell>
          <cell r="C85" t="str">
            <v>Tapaderas P/caja reguladora de valvulas</v>
          </cell>
          <cell r="D85" t="str">
            <v>Unidad</v>
          </cell>
          <cell r="G85">
            <v>35.279999999999994</v>
          </cell>
          <cell r="H85">
            <v>38.808</v>
          </cell>
        </row>
        <row r="86">
          <cell r="B86">
            <v>1054</v>
          </cell>
          <cell r="C86" t="str">
            <v>Tapaderas de candela domiciliar terminada</v>
          </cell>
          <cell r="D86" t="str">
            <v>Unidad</v>
          </cell>
          <cell r="G86">
            <v>25.2</v>
          </cell>
          <cell r="H86">
            <v>27.72</v>
          </cell>
        </row>
        <row r="87">
          <cell r="B87">
            <v>1055</v>
          </cell>
          <cell r="C87" t="str">
            <v>Hacer y colocar escalones p/pozo de visita</v>
          </cell>
          <cell r="D87" t="str">
            <v>Unidad</v>
          </cell>
          <cell r="G87">
            <v>22.89</v>
          </cell>
          <cell r="H87">
            <v>25.179000000000002</v>
          </cell>
        </row>
        <row r="88">
          <cell r="B88">
            <v>1056</v>
          </cell>
          <cell r="C88" t="str">
            <v>Hacer caja de ladrillo de 1.00 x 1.00</v>
          </cell>
          <cell r="D88" t="str">
            <v>Unidad</v>
          </cell>
          <cell r="G88">
            <v>163.31</v>
          </cell>
          <cell r="H88">
            <v>179.64100000000002</v>
          </cell>
        </row>
        <row r="89">
          <cell r="B89">
            <v>1057</v>
          </cell>
          <cell r="C89" t="str">
            <v>Caja de ladrillo de 80*80</v>
          </cell>
          <cell r="D89" t="str">
            <v>Unidad</v>
          </cell>
          <cell r="G89">
            <v>136.07999999999998</v>
          </cell>
          <cell r="H89">
            <v>149.68800000000002</v>
          </cell>
        </row>
        <row r="90">
          <cell r="B90">
            <v>1058</v>
          </cell>
          <cell r="C90" t="str">
            <v>Caja de ladrillo de 60*60</v>
          </cell>
          <cell r="D90" t="str">
            <v>Unidad</v>
          </cell>
          <cell r="G90">
            <v>108.85</v>
          </cell>
          <cell r="H90">
            <v>119.735</v>
          </cell>
        </row>
        <row r="91">
          <cell r="B91">
            <v>1059</v>
          </cell>
          <cell r="C91" t="str">
            <v>Hacer lavamanos de granito</v>
          </cell>
          <cell r="D91" t="str">
            <v>Unidad</v>
          </cell>
          <cell r="G91">
            <v>544.3199999999999</v>
          </cell>
          <cell r="H91">
            <v>598.7520000000001</v>
          </cell>
        </row>
        <row r="92">
          <cell r="B92">
            <v>1060</v>
          </cell>
          <cell r="C92" t="str">
            <v>Colocacion de Rejillas</v>
          </cell>
          <cell r="D92" t="str">
            <v>Unidad</v>
          </cell>
          <cell r="G92">
            <v>21.77</v>
          </cell>
          <cell r="H92">
            <v>23.947000000000003</v>
          </cell>
        </row>
        <row r="93">
          <cell r="B93">
            <v>1061</v>
          </cell>
          <cell r="C93" t="str">
            <v>Hacer caja de ladrillo con cortina</v>
          </cell>
          <cell r="D93" t="str">
            <v>Unidad</v>
          </cell>
          <cell r="G93">
            <v>217.742</v>
          </cell>
          <cell r="H93">
            <v>239.5162</v>
          </cell>
        </row>
        <row r="94">
          <cell r="B94" t="str">
            <v>1063</v>
          </cell>
          <cell r="C94" t="str">
            <v>Hacer tacos de concreto de 7*5*5</v>
          </cell>
          <cell r="D94" t="str">
            <v>Unidad</v>
          </cell>
          <cell r="G94">
            <v>0.48999999999999994</v>
          </cell>
          <cell r="H94">
            <v>0.5389999999999999</v>
          </cell>
        </row>
        <row r="95">
          <cell r="B95">
            <v>1064</v>
          </cell>
          <cell r="C95" t="str">
            <v>tacos de concreto de 10*10*2.5</v>
          </cell>
          <cell r="D95" t="str">
            <v>Unidad</v>
          </cell>
          <cell r="G95">
            <v>0.5599999999999999</v>
          </cell>
          <cell r="H95">
            <v>0.6160000000000001</v>
          </cell>
        </row>
        <row r="96">
          <cell r="B96">
            <v>1065</v>
          </cell>
          <cell r="C96" t="str">
            <v>Colocacion de Tacos de Concreto</v>
          </cell>
          <cell r="D96" t="str">
            <v>Unidad</v>
          </cell>
          <cell r="G96">
            <v>0.252</v>
          </cell>
          <cell r="H96">
            <v>0.2772</v>
          </cell>
        </row>
        <row r="97">
          <cell r="B97">
            <v>1067</v>
          </cell>
          <cell r="C97" t="str">
            <v>Colocacion de cajas prefabricadas</v>
          </cell>
          <cell r="D97" t="str">
            <v>Unidad</v>
          </cell>
          <cell r="G97">
            <v>60.48</v>
          </cell>
          <cell r="H97">
            <v>66.528</v>
          </cell>
        </row>
        <row r="98">
          <cell r="B98">
            <v>1068</v>
          </cell>
          <cell r="C98" t="str">
            <v>Colocacion de viguetas de 4 a 6 Metros</v>
          </cell>
          <cell r="D98" t="str">
            <v>Unidad</v>
          </cell>
          <cell r="G98">
            <v>27.72</v>
          </cell>
          <cell r="H98">
            <v>30.492</v>
          </cell>
        </row>
        <row r="99">
          <cell r="B99">
            <v>1069</v>
          </cell>
          <cell r="C99" t="str">
            <v>Colocacion de puntales</v>
          </cell>
          <cell r="D99" t="str">
            <v>Unidad</v>
          </cell>
          <cell r="G99">
            <v>5.04</v>
          </cell>
          <cell r="H99">
            <v>5.5440000000000005</v>
          </cell>
        </row>
        <row r="100">
          <cell r="B100">
            <v>1070</v>
          </cell>
          <cell r="C100" t="str">
            <v>Colocacion de electromalla</v>
          </cell>
          <cell r="D100" t="str">
            <v>m2</v>
          </cell>
          <cell r="G100">
            <v>5.04</v>
          </cell>
          <cell r="H100">
            <v>5.5440000000000005</v>
          </cell>
        </row>
        <row r="101">
          <cell r="B101">
            <v>1071</v>
          </cell>
          <cell r="C101" t="str">
            <v>Corte de Viguetas</v>
          </cell>
          <cell r="D101" t="str">
            <v>Unidad</v>
          </cell>
          <cell r="G101">
            <v>5.46</v>
          </cell>
          <cell r="H101">
            <v>6.006</v>
          </cell>
        </row>
        <row r="102">
          <cell r="B102">
            <v>1072</v>
          </cell>
          <cell r="C102" t="str">
            <v>Colocacion de celocia de barro</v>
          </cell>
          <cell r="D102" t="str">
            <v>Unidad</v>
          </cell>
          <cell r="G102">
            <v>65.30999999999999</v>
          </cell>
          <cell r="H102">
            <v>71.841</v>
          </cell>
        </row>
        <row r="103">
          <cell r="B103">
            <v>1073</v>
          </cell>
          <cell r="C103" t="str">
            <v>Colocacion de bovedilla</v>
          </cell>
          <cell r="D103" t="str">
            <v>m2</v>
          </cell>
          <cell r="G103">
            <v>25.2</v>
          </cell>
          <cell r="H103">
            <v>27.72</v>
          </cell>
        </row>
        <row r="104">
          <cell r="B104">
            <v>1074</v>
          </cell>
          <cell r="C104" t="str">
            <v>Corte y Colocacion Planchas de Duroport</v>
          </cell>
          <cell r="D104" t="str">
            <v>m2</v>
          </cell>
          <cell r="G104">
            <v>13.089999999999998</v>
          </cell>
          <cell r="H104">
            <v>14.399</v>
          </cell>
        </row>
        <row r="105">
          <cell r="B105">
            <v>1075</v>
          </cell>
          <cell r="C105" t="str">
            <v>Corte de Planchas de Covintec</v>
          </cell>
          <cell r="D105" t="str">
            <v>Unidad</v>
          </cell>
          <cell r="G105">
            <v>21.77</v>
          </cell>
          <cell r="H105">
            <v>23.947000000000003</v>
          </cell>
        </row>
        <row r="106">
          <cell r="B106">
            <v>1076</v>
          </cell>
          <cell r="C106" t="str">
            <v>Colocacion de Plancha de covintec</v>
          </cell>
          <cell r="D106" t="str">
            <v>m2</v>
          </cell>
          <cell r="G106">
            <v>55.44</v>
          </cell>
          <cell r="H106">
            <v>60.984</v>
          </cell>
        </row>
        <row r="107">
          <cell r="B107">
            <v>1091</v>
          </cell>
          <cell r="C107" t="str">
            <v>Deshacer andamio de pared</v>
          </cell>
          <cell r="D107" t="str">
            <v>ml</v>
          </cell>
          <cell r="G107">
            <v>2.94</v>
          </cell>
          <cell r="H107">
            <v>3.2340000000000004</v>
          </cell>
        </row>
        <row r="108">
          <cell r="B108">
            <v>1093</v>
          </cell>
          <cell r="C108" t="str">
            <v>Hacer burros de madera</v>
          </cell>
          <cell r="D108" t="str">
            <v>Unidad</v>
          </cell>
          <cell r="G108">
            <v>17.191999999999997</v>
          </cell>
          <cell r="H108">
            <v>18.9112</v>
          </cell>
        </row>
        <row r="109">
          <cell r="B109">
            <v>1103</v>
          </cell>
          <cell r="C109" t="str">
            <v>Colocacion de caja octogonal o rectangular</v>
          </cell>
          <cell r="D109" t="str">
            <v>Unidad</v>
          </cell>
          <cell r="G109">
            <v>29.022</v>
          </cell>
          <cell r="H109">
            <v>31.924200000000003</v>
          </cell>
        </row>
        <row r="110">
          <cell r="B110">
            <v>1105</v>
          </cell>
          <cell r="C110" t="str">
            <v>Instalacion de Tomacorriente dobles</v>
          </cell>
          <cell r="D110" t="str">
            <v>Unidad</v>
          </cell>
          <cell r="G110">
            <v>7.56</v>
          </cell>
          <cell r="H110">
            <v>8.316</v>
          </cell>
        </row>
        <row r="111">
          <cell r="B111">
            <v>1108</v>
          </cell>
          <cell r="C111" t="str">
            <v>Alisado</v>
          </cell>
          <cell r="D111" t="str">
            <v>m2</v>
          </cell>
          <cell r="G111">
            <v>12.6</v>
          </cell>
          <cell r="H111">
            <v>13.86</v>
          </cell>
        </row>
        <row r="112">
          <cell r="B112" t="str">
            <v>1109</v>
          </cell>
          <cell r="C112" t="str">
            <v>Repello</v>
          </cell>
          <cell r="D112" t="str">
            <v>m²</v>
          </cell>
          <cell r="G112">
            <v>22.679999999999996</v>
          </cell>
          <cell r="H112">
            <v>24.948</v>
          </cell>
        </row>
        <row r="113">
          <cell r="B113">
            <v>1110</v>
          </cell>
          <cell r="C113" t="str">
            <v>Repello rustico</v>
          </cell>
          <cell r="D113" t="str">
            <v>m2</v>
          </cell>
          <cell r="G113">
            <v>19.04</v>
          </cell>
          <cell r="H113">
            <v>20.944</v>
          </cell>
        </row>
        <row r="114">
          <cell r="B114" t="str">
            <v>1111</v>
          </cell>
          <cell r="C114" t="str">
            <v>Pulido de paredes</v>
          </cell>
          <cell r="D114" t="str">
            <v>m2</v>
          </cell>
          <cell r="G114">
            <v>13.622</v>
          </cell>
          <cell r="H114">
            <v>14.984200000000001</v>
          </cell>
        </row>
        <row r="115">
          <cell r="B115">
            <v>1112</v>
          </cell>
          <cell r="C115" t="str">
            <v>Pulido columnas</v>
          </cell>
          <cell r="D115" t="str">
            <v>m</v>
          </cell>
          <cell r="G115">
            <v>14.979999999999999</v>
          </cell>
          <cell r="H115">
            <v>16.477999999999998</v>
          </cell>
        </row>
        <row r="116">
          <cell r="B116">
            <v>1113</v>
          </cell>
          <cell r="C116" t="str">
            <v>Ensabietado</v>
          </cell>
          <cell r="D116" t="str">
            <v>m2</v>
          </cell>
          <cell r="G116">
            <v>8.161999999999999</v>
          </cell>
          <cell r="H116">
            <v>8.978200000000001</v>
          </cell>
        </row>
        <row r="117">
          <cell r="B117" t="str">
            <v>1114</v>
          </cell>
          <cell r="C117" t="str">
            <v>Picado</v>
          </cell>
          <cell r="D117" t="str">
            <v>m²</v>
          </cell>
          <cell r="G117">
            <v>9.072</v>
          </cell>
          <cell r="H117">
            <v>9.9792</v>
          </cell>
        </row>
        <row r="118">
          <cell r="B118">
            <v>1116</v>
          </cell>
          <cell r="C118" t="str">
            <v>Tallado en general</v>
          </cell>
          <cell r="D118" t="str">
            <v>ml</v>
          </cell>
          <cell r="G118">
            <v>2.52</v>
          </cell>
          <cell r="H118">
            <v>2.7720000000000002</v>
          </cell>
        </row>
        <row r="119">
          <cell r="B119">
            <v>1118</v>
          </cell>
          <cell r="C119" t="str">
            <v>Cernido tipo lija</v>
          </cell>
          <cell r="D119" t="str">
            <v>m2</v>
          </cell>
          <cell r="G119">
            <v>15.47</v>
          </cell>
          <cell r="H119">
            <v>17.017000000000003</v>
          </cell>
        </row>
        <row r="120">
          <cell r="B120">
            <v>1119</v>
          </cell>
          <cell r="C120" t="str">
            <v>Cernido remolineado o vertical</v>
          </cell>
          <cell r="D120" t="str">
            <v>m2</v>
          </cell>
          <cell r="G120">
            <v>14.979999999999999</v>
          </cell>
          <cell r="H120">
            <v>16.477999999999998</v>
          </cell>
        </row>
        <row r="121">
          <cell r="B121">
            <v>1120</v>
          </cell>
          <cell r="C121" t="str">
            <v>Cernido en cielos</v>
          </cell>
          <cell r="D121" t="str">
            <v>m2</v>
          </cell>
          <cell r="G121">
            <v>15.47</v>
          </cell>
          <cell r="H121">
            <v>17.017000000000003</v>
          </cell>
        </row>
        <row r="122">
          <cell r="B122">
            <v>1121</v>
          </cell>
          <cell r="C122" t="str">
            <v>Cernido en pisos y terrazas</v>
          </cell>
          <cell r="D122" t="str">
            <v>m2</v>
          </cell>
          <cell r="G122">
            <v>17.191999999999997</v>
          </cell>
          <cell r="H122">
            <v>18.9112</v>
          </cell>
        </row>
        <row r="123">
          <cell r="B123">
            <v>1122</v>
          </cell>
          <cell r="C123" t="str">
            <v>Blanqueado</v>
          </cell>
          <cell r="D123" t="str">
            <v>m2</v>
          </cell>
          <cell r="G123">
            <v>8.819999999999999</v>
          </cell>
          <cell r="H123">
            <v>9.702</v>
          </cell>
        </row>
        <row r="124">
          <cell r="B124">
            <v>1123</v>
          </cell>
          <cell r="C124" t="str">
            <v>Pintura a 2 manos</v>
          </cell>
          <cell r="D124" t="str">
            <v>m2</v>
          </cell>
          <cell r="G124">
            <v>6.3</v>
          </cell>
          <cell r="H124">
            <v>6.93</v>
          </cell>
        </row>
        <row r="125">
          <cell r="B125">
            <v>1124</v>
          </cell>
          <cell r="C125" t="str">
            <v>Impermeabilizante</v>
          </cell>
          <cell r="D125" t="str">
            <v>m2</v>
          </cell>
          <cell r="G125">
            <v>5.04</v>
          </cell>
          <cell r="H125">
            <v>5.5440000000000005</v>
          </cell>
        </row>
        <row r="126">
          <cell r="B126">
            <v>1126</v>
          </cell>
          <cell r="C126" t="str">
            <v>Adeblock</v>
          </cell>
          <cell r="D126" t="str">
            <v>m2</v>
          </cell>
          <cell r="G126">
            <v>25.2</v>
          </cell>
          <cell r="H126">
            <v>27.72</v>
          </cell>
        </row>
        <row r="127">
          <cell r="B127">
            <v>1127</v>
          </cell>
          <cell r="C127" t="str">
            <v>Base Para Cernido Plastico</v>
          </cell>
          <cell r="D127" t="str">
            <v>m2</v>
          </cell>
          <cell r="G127">
            <v>5.04</v>
          </cell>
          <cell r="H127">
            <v>5.5440000000000005</v>
          </cell>
        </row>
        <row r="128">
          <cell r="B128">
            <v>1262</v>
          </cell>
          <cell r="C128" t="str">
            <v>Levantado de block 19*19*39</v>
          </cell>
          <cell r="D128" t="str">
            <v>m2</v>
          </cell>
          <cell r="G128">
            <v>90.71999999999998</v>
          </cell>
          <cell r="H128">
            <v>99.792</v>
          </cell>
        </row>
        <row r="129">
          <cell r="B129">
            <v>1263</v>
          </cell>
          <cell r="C129" t="str">
            <v>Desentarimado</v>
          </cell>
          <cell r="D129" t="str">
            <v>m2</v>
          </cell>
          <cell r="G129">
            <v>21.77</v>
          </cell>
          <cell r="H129">
            <v>23.947000000000003</v>
          </cell>
        </row>
        <row r="130">
          <cell r="B130">
            <v>1282</v>
          </cell>
          <cell r="C130" t="str">
            <v>Quitar Puntales</v>
          </cell>
          <cell r="D130" t="str">
            <v>Unidad</v>
          </cell>
          <cell r="G130">
            <v>5.25</v>
          </cell>
          <cell r="H130">
            <v>5.775</v>
          </cell>
        </row>
        <row r="131">
          <cell r="B131" t="str">
            <v>1283</v>
          </cell>
          <cell r="C131" t="str">
            <v>Levantado de Block 14*19*39</v>
          </cell>
          <cell r="D131" t="str">
            <v>m2</v>
          </cell>
          <cell r="G131">
            <v>112.5</v>
          </cell>
          <cell r="H131">
            <v>66.528</v>
          </cell>
        </row>
        <row r="132">
          <cell r="B132">
            <v>1372</v>
          </cell>
          <cell r="C132" t="str">
            <v>Centrado de columnas de10 hierros</v>
          </cell>
          <cell r="D132" t="str">
            <v>Unidad</v>
          </cell>
          <cell r="G132">
            <v>81.66199999999999</v>
          </cell>
          <cell r="H132">
            <v>89.8282</v>
          </cell>
        </row>
        <row r="133">
          <cell r="B133">
            <v>1373</v>
          </cell>
          <cell r="C133" t="str">
            <v>Centrado de Columnas de 12 o mas hierros</v>
          </cell>
          <cell r="D133" t="str">
            <v>Unidad</v>
          </cell>
          <cell r="G133">
            <v>163.31</v>
          </cell>
          <cell r="H133">
            <v>179.64100000000002</v>
          </cell>
        </row>
        <row r="134">
          <cell r="B134">
            <v>1374</v>
          </cell>
          <cell r="C134" t="str">
            <v>Colocacion de Malla Gallinero</v>
          </cell>
          <cell r="D134" t="str">
            <v>m2</v>
          </cell>
          <cell r="G134">
            <v>10.08</v>
          </cell>
          <cell r="H134">
            <v>11.088000000000001</v>
          </cell>
        </row>
        <row r="135">
          <cell r="B135">
            <v>1401</v>
          </cell>
          <cell r="C135" t="str">
            <v>Caja Sifon</v>
          </cell>
          <cell r="D135" t="str">
            <v>Unidad</v>
          </cell>
          <cell r="G135">
            <v>10.08</v>
          </cell>
          <cell r="H135">
            <v>11.088000000000001</v>
          </cell>
        </row>
        <row r="136">
          <cell r="B136">
            <v>1402</v>
          </cell>
          <cell r="C136" t="str">
            <v>Anillos para pozos de visita</v>
          </cell>
          <cell r="D136" t="str">
            <v>Unidad</v>
          </cell>
          <cell r="G136">
            <v>176.39999999999998</v>
          </cell>
          <cell r="H136">
            <v>194.04</v>
          </cell>
        </row>
        <row r="137">
          <cell r="B137">
            <v>1404</v>
          </cell>
          <cell r="C137" t="str">
            <v>Pozo de Abs. De Diametros</v>
          </cell>
          <cell r="D137" t="str">
            <v>Vara</v>
          </cell>
          <cell r="G137">
            <v>176.39999999999998</v>
          </cell>
          <cell r="H137">
            <v>194.04</v>
          </cell>
        </row>
        <row r="138">
          <cell r="B138">
            <v>1406</v>
          </cell>
          <cell r="C138" t="str">
            <v>Inst. Domic. De 12" hasta 1.50 Mts</v>
          </cell>
          <cell r="D138" t="str">
            <v>Unidad</v>
          </cell>
          <cell r="G138">
            <v>4.102</v>
          </cell>
          <cell r="H138">
            <v>4.5122</v>
          </cell>
        </row>
        <row r="139">
          <cell r="B139">
            <v>1411</v>
          </cell>
          <cell r="C139" t="str">
            <v>Hechura de pila de 1 lavadero con formaleta armadura y cernido</v>
          </cell>
          <cell r="D139" t="str">
            <v>Unidad</v>
          </cell>
          <cell r="G139">
            <v>1814.3999999999999</v>
          </cell>
          <cell r="H139">
            <v>1995.8400000000001</v>
          </cell>
        </row>
        <row r="140">
          <cell r="B140">
            <v>1428</v>
          </cell>
          <cell r="C140" t="str">
            <v>Hacer Tablero para Mezclas</v>
          </cell>
          <cell r="D140" t="str">
            <v>m2</v>
          </cell>
          <cell r="G140">
            <v>25.2</v>
          </cell>
          <cell r="H140">
            <v>27.72</v>
          </cell>
        </row>
        <row r="141">
          <cell r="B141">
            <v>1431</v>
          </cell>
          <cell r="C141" t="str">
            <v>Lev. Block conc. 14 pin-ciz hasta 3 mts</v>
          </cell>
          <cell r="D141" t="str">
            <v>m2</v>
          </cell>
          <cell r="G141">
            <v>50.4</v>
          </cell>
          <cell r="H141">
            <v>55.44</v>
          </cell>
        </row>
        <row r="142">
          <cell r="B142">
            <v>1432</v>
          </cell>
          <cell r="C142" t="str">
            <v>Lev. Block conc. 14 pin-ciz hasta 5 mts</v>
          </cell>
          <cell r="D142" t="str">
            <v>m2</v>
          </cell>
          <cell r="G142">
            <v>64.25999999999999</v>
          </cell>
          <cell r="H142">
            <v>70.68599999999999</v>
          </cell>
        </row>
        <row r="143">
          <cell r="B143">
            <v>1436</v>
          </cell>
          <cell r="C143" t="str">
            <v>Ensabietado de zanjas</v>
          </cell>
          <cell r="D143" t="str">
            <v>m2</v>
          </cell>
          <cell r="G143">
            <v>5.46</v>
          </cell>
          <cell r="H143">
            <v>6.006</v>
          </cell>
        </row>
        <row r="144">
          <cell r="B144">
            <v>1439</v>
          </cell>
          <cell r="C144" t="str">
            <v>Colocacion de Anillos de Pozo Visi.</v>
          </cell>
          <cell r="D144" t="str">
            <v>Unidad</v>
          </cell>
          <cell r="G144">
            <v>20.16</v>
          </cell>
          <cell r="H144">
            <v>22.176000000000002</v>
          </cell>
        </row>
        <row r="145">
          <cell r="B145">
            <v>1442</v>
          </cell>
          <cell r="C145" t="str">
            <v>Colocacion de Lamina Perfil 10"</v>
          </cell>
          <cell r="D145" t="str">
            <v>Unidad</v>
          </cell>
          <cell r="G145">
            <v>19.95</v>
          </cell>
          <cell r="H145">
            <v>21.945</v>
          </cell>
        </row>
        <row r="146">
          <cell r="B146">
            <v>1475</v>
          </cell>
          <cell r="C146" t="str">
            <v>Hecha de estanteria para materiales</v>
          </cell>
          <cell r="D146" t="str">
            <v>m2</v>
          </cell>
          <cell r="G146">
            <v>25.2</v>
          </cell>
          <cell r="H146">
            <v>27.72</v>
          </cell>
        </row>
        <row r="147">
          <cell r="B147">
            <v>1497</v>
          </cell>
          <cell r="C147" t="str">
            <v>Limpieza Final</v>
          </cell>
          <cell r="D147" t="str">
            <v>m2</v>
          </cell>
          <cell r="G147">
            <v>2.52</v>
          </cell>
          <cell r="H147">
            <v>2.7720000000000002</v>
          </cell>
        </row>
        <row r="148">
          <cell r="B148">
            <v>1525</v>
          </cell>
          <cell r="C148" t="str">
            <v>Banqueta (hacia garita)</v>
          </cell>
          <cell r="D148" t="str">
            <v>m2</v>
          </cell>
          <cell r="G148">
            <v>25.549999999999997</v>
          </cell>
          <cell r="H148">
            <v>28.105</v>
          </cell>
        </row>
        <row r="149">
          <cell r="B149">
            <v>1530</v>
          </cell>
          <cell r="C149" t="str">
            <v>Tallado caja de electricidad</v>
          </cell>
          <cell r="D149" t="str">
            <v>Unidad</v>
          </cell>
          <cell r="G149">
            <v>5.46</v>
          </cell>
          <cell r="H149">
            <v>6.006</v>
          </cell>
        </row>
        <row r="150">
          <cell r="B150">
            <v>1548</v>
          </cell>
          <cell r="C150" t="str">
            <v>Centrado de Pines 3/8"</v>
          </cell>
          <cell r="D150" t="str">
            <v>Unidad</v>
          </cell>
          <cell r="G150">
            <v>5.04</v>
          </cell>
          <cell r="H150">
            <v>5.5440000000000005</v>
          </cell>
        </row>
        <row r="151">
          <cell r="B151">
            <v>1551</v>
          </cell>
          <cell r="C151" t="str">
            <v>Colocacion de Artefactos y accesorios</v>
          </cell>
          <cell r="D151" t="str">
            <v>Unidad</v>
          </cell>
          <cell r="G151">
            <v>1108.8</v>
          </cell>
          <cell r="H151">
            <v>1219.68</v>
          </cell>
        </row>
        <row r="152">
          <cell r="B152">
            <v>1572</v>
          </cell>
          <cell r="C152" t="str">
            <v>Colocacion de mezclon</v>
          </cell>
          <cell r="D152" t="str">
            <v>m2</v>
          </cell>
          <cell r="G152">
            <v>2.73</v>
          </cell>
          <cell r="H152">
            <v>3.003</v>
          </cell>
        </row>
        <row r="153">
          <cell r="B153">
            <v>1582</v>
          </cell>
          <cell r="C153" t="str">
            <v>Azulejeado de pila</v>
          </cell>
          <cell r="D153" t="str">
            <v>Unidad</v>
          </cell>
          <cell r="G153">
            <v>141.11999999999998</v>
          </cell>
          <cell r="H153">
            <v>155.232</v>
          </cell>
        </row>
        <row r="154">
          <cell r="B154">
            <v>1584</v>
          </cell>
          <cell r="C154" t="str">
            <v>Colocacion trickets, tendal y tabla losa plana</v>
          </cell>
          <cell r="D154" t="str">
            <v>m2</v>
          </cell>
          <cell r="G154">
            <v>80.64</v>
          </cell>
          <cell r="H154">
            <v>88.70400000000001</v>
          </cell>
        </row>
        <row r="155">
          <cell r="B155">
            <v>1585</v>
          </cell>
          <cell r="C155" t="str">
            <v>Desencofrado de Tarima, trickets y tendal</v>
          </cell>
          <cell r="D155" t="str">
            <v>m2</v>
          </cell>
          <cell r="G155">
            <v>30.24</v>
          </cell>
          <cell r="H155">
            <v>33.264</v>
          </cell>
        </row>
        <row r="156">
          <cell r="B156">
            <v>1593</v>
          </cell>
          <cell r="C156" t="str">
            <v>Relleno y cernido de muro covintec</v>
          </cell>
          <cell r="D156" t="str">
            <v>m2</v>
          </cell>
          <cell r="G156">
            <v>55.44</v>
          </cell>
          <cell r="H156">
            <v>60.984</v>
          </cell>
        </row>
        <row r="157">
          <cell r="B157" t="str">
            <v>1594</v>
          </cell>
          <cell r="C157" t="str">
            <v>Picado y Tallado de Ciza</v>
          </cell>
          <cell r="D157" t="str">
            <v>m2</v>
          </cell>
          <cell r="G157">
            <v>10.08</v>
          </cell>
          <cell r="H157">
            <v>11.088000000000001</v>
          </cell>
        </row>
        <row r="158">
          <cell r="B158">
            <v>1598</v>
          </cell>
          <cell r="C158" t="str">
            <v>Hecha Caja reg. Sanitaria</v>
          </cell>
          <cell r="D158" t="str">
            <v>Unidad</v>
          </cell>
          <cell r="G158">
            <v>604.8</v>
          </cell>
          <cell r="H158">
            <v>665.28</v>
          </cell>
        </row>
        <row r="159">
          <cell r="B159">
            <v>1599</v>
          </cell>
          <cell r="C159" t="str">
            <v>Colocacion de Electropanel</v>
          </cell>
          <cell r="D159" t="str">
            <v>m2</v>
          </cell>
          <cell r="G159">
            <v>26.221999999999998</v>
          </cell>
          <cell r="H159">
            <v>28.8442</v>
          </cell>
        </row>
        <row r="160">
          <cell r="B160">
            <v>1621</v>
          </cell>
          <cell r="C160" t="str">
            <v>Colocacion de moldes de metal</v>
          </cell>
          <cell r="D160" t="str">
            <v>Unidad</v>
          </cell>
          <cell r="G160">
            <v>22.679999999999996</v>
          </cell>
          <cell r="H160">
            <v>24.948</v>
          </cell>
        </row>
        <row r="161">
          <cell r="B161">
            <v>1625</v>
          </cell>
          <cell r="C161" t="str">
            <v>Resanado de Losa</v>
          </cell>
          <cell r="D161" t="str">
            <v>m2</v>
          </cell>
          <cell r="G161">
            <v>25.2</v>
          </cell>
          <cell r="H161">
            <v>27.72</v>
          </cell>
        </row>
        <row r="162">
          <cell r="B162">
            <v>1631</v>
          </cell>
          <cell r="C162" t="str">
            <v>Colocacion de formaleta columnas grandes</v>
          </cell>
          <cell r="D162" t="str">
            <v>Unidad</v>
          </cell>
          <cell r="G162">
            <v>352.79999999999995</v>
          </cell>
          <cell r="H162">
            <v>388.08</v>
          </cell>
        </row>
        <row r="163">
          <cell r="B163">
            <v>1633</v>
          </cell>
          <cell r="C163" t="str">
            <v>Colocacion de formaleta columnas pequeñas</v>
          </cell>
          <cell r="D163" t="str">
            <v>Unidad</v>
          </cell>
          <cell r="G163">
            <v>125.99999999999999</v>
          </cell>
          <cell r="H163">
            <v>138.6</v>
          </cell>
        </row>
        <row r="164">
          <cell r="B164">
            <v>1634</v>
          </cell>
          <cell r="C164" t="str">
            <v>Hechura de faldon y dintel</v>
          </cell>
          <cell r="D164" t="str">
            <v>m2</v>
          </cell>
          <cell r="G164">
            <v>25.2</v>
          </cell>
          <cell r="H164">
            <v>27.72</v>
          </cell>
        </row>
        <row r="165">
          <cell r="B165">
            <v>1636</v>
          </cell>
          <cell r="C165" t="str">
            <v>Colocacion de formaleta pedestales</v>
          </cell>
          <cell r="D165" t="str">
            <v>Unidad</v>
          </cell>
          <cell r="G165">
            <v>75.6</v>
          </cell>
          <cell r="H165">
            <v>83.16</v>
          </cell>
        </row>
        <row r="166">
          <cell r="B166">
            <v>1637</v>
          </cell>
          <cell r="C166" t="str">
            <v>Hechura de tableros</v>
          </cell>
          <cell r="D166" t="str">
            <v>m2</v>
          </cell>
          <cell r="G166">
            <v>25.2</v>
          </cell>
          <cell r="H166">
            <v>27.72</v>
          </cell>
        </row>
        <row r="167">
          <cell r="B167">
            <v>1638</v>
          </cell>
          <cell r="C167" t="str">
            <v>Colocacion de tableros</v>
          </cell>
          <cell r="D167" t="str">
            <v>m2</v>
          </cell>
          <cell r="G167">
            <v>22.679999999999996</v>
          </cell>
          <cell r="H167">
            <v>24.948</v>
          </cell>
        </row>
        <row r="168">
          <cell r="B168">
            <v>1639</v>
          </cell>
          <cell r="C168" t="str">
            <v>Colocacion de Formaleta P/ pozo Terminado</v>
          </cell>
          <cell r="D168" t="str">
            <v>Unidad</v>
          </cell>
          <cell r="G168">
            <v>630</v>
          </cell>
          <cell r="H168">
            <v>693</v>
          </cell>
        </row>
        <row r="169">
          <cell r="B169">
            <v>1640</v>
          </cell>
          <cell r="C169" t="str">
            <v>Colocacion de Formaleta para muro</v>
          </cell>
          <cell r="D169" t="str">
            <v>m2</v>
          </cell>
          <cell r="G169">
            <v>100.8</v>
          </cell>
          <cell r="H169">
            <v>110.88</v>
          </cell>
        </row>
        <row r="170">
          <cell r="B170">
            <v>1641</v>
          </cell>
          <cell r="C170" t="str">
            <v>Desencofrado de columna metalica</v>
          </cell>
          <cell r="D170" t="str">
            <v>Unidad</v>
          </cell>
          <cell r="G170">
            <v>43.54</v>
          </cell>
          <cell r="H170">
            <v>47.894000000000005</v>
          </cell>
        </row>
        <row r="171">
          <cell r="B171">
            <v>1642</v>
          </cell>
          <cell r="C171" t="str">
            <v>desencofrado de columna</v>
          </cell>
          <cell r="D171" t="str">
            <v>Unidad</v>
          </cell>
          <cell r="G171">
            <v>40.32</v>
          </cell>
          <cell r="H171">
            <v>44.352000000000004</v>
          </cell>
        </row>
        <row r="172">
          <cell r="B172">
            <v>1643</v>
          </cell>
          <cell r="C172" t="str">
            <v>Desencofrado de pedestales</v>
          </cell>
          <cell r="D172" t="str">
            <v>Unidad</v>
          </cell>
          <cell r="G172">
            <v>25.2</v>
          </cell>
          <cell r="H172">
            <v>27.72</v>
          </cell>
        </row>
        <row r="173">
          <cell r="B173">
            <v>1649</v>
          </cell>
          <cell r="C173" t="str">
            <v>Granito Lavado</v>
          </cell>
          <cell r="D173" t="str">
            <v>m2</v>
          </cell>
          <cell r="G173">
            <v>45.35999999999999</v>
          </cell>
          <cell r="H173">
            <v>49.896</v>
          </cell>
        </row>
        <row r="174">
          <cell r="B174">
            <v>1650</v>
          </cell>
          <cell r="C174" t="str">
            <v>Pulido y lustrado de piso</v>
          </cell>
          <cell r="D174" t="str">
            <v>m2</v>
          </cell>
          <cell r="G174">
            <v>57.16199999999999</v>
          </cell>
          <cell r="H174">
            <v>62.8782</v>
          </cell>
        </row>
        <row r="175">
          <cell r="B175">
            <v>1652</v>
          </cell>
          <cell r="C175" t="str">
            <v>Colocacion de Plastico</v>
          </cell>
          <cell r="D175" t="str">
            <v>m2</v>
          </cell>
          <cell r="G175">
            <v>5.04</v>
          </cell>
          <cell r="H175">
            <v>5.5440000000000005</v>
          </cell>
        </row>
        <row r="176">
          <cell r="B176">
            <v>1654</v>
          </cell>
          <cell r="C176" t="str">
            <v>Hecha de Cupula</v>
          </cell>
          <cell r="D176" t="str">
            <v>Unidad</v>
          </cell>
          <cell r="G176">
            <v>251.99999999999997</v>
          </cell>
          <cell r="H176">
            <v>277.2</v>
          </cell>
        </row>
        <row r="177">
          <cell r="B177">
            <v>1655</v>
          </cell>
          <cell r="C177" t="str">
            <v>Fundicion de talud acabado</v>
          </cell>
          <cell r="D177" t="str">
            <v>m2</v>
          </cell>
          <cell r="G177">
            <v>40.32</v>
          </cell>
          <cell r="H177">
            <v>44.352000000000004</v>
          </cell>
        </row>
        <row r="178">
          <cell r="B178">
            <v>1656</v>
          </cell>
          <cell r="C178" t="str">
            <v>Excavacion de pozo</v>
          </cell>
          <cell r="D178" t="str">
            <v>Vara3</v>
          </cell>
          <cell r="G178">
            <v>336</v>
          </cell>
          <cell r="H178">
            <v>369.6</v>
          </cell>
        </row>
        <row r="179">
          <cell r="B179">
            <v>1657</v>
          </cell>
          <cell r="C179" t="str">
            <v>Hechura de cabecera para tubo</v>
          </cell>
          <cell r="D179" t="str">
            <v>Unidad</v>
          </cell>
          <cell r="G179">
            <v>35.279999999999994</v>
          </cell>
          <cell r="H179">
            <v>38.808</v>
          </cell>
        </row>
        <row r="180">
          <cell r="B180">
            <v>1658</v>
          </cell>
          <cell r="C180" t="str">
            <v>Colocacion de pernos</v>
          </cell>
          <cell r="D180" t="str">
            <v>Unidad</v>
          </cell>
          <cell r="G180">
            <v>6.3</v>
          </cell>
          <cell r="H180">
            <v>6.93</v>
          </cell>
        </row>
        <row r="181">
          <cell r="B181">
            <v>1659</v>
          </cell>
          <cell r="C181" t="str">
            <v>Lev. Rustiblock 3 a 6</v>
          </cell>
          <cell r="D181" t="str">
            <v>m2</v>
          </cell>
          <cell r="G181">
            <v>80.42999999999999</v>
          </cell>
          <cell r="H181">
            <v>88.47300000000001</v>
          </cell>
        </row>
        <row r="182">
          <cell r="B182">
            <v>1660</v>
          </cell>
          <cell r="C182" t="str">
            <v>Levantado de rustiblock</v>
          </cell>
          <cell r="D182" t="str">
            <v>m2</v>
          </cell>
          <cell r="G182">
            <v>95.55</v>
          </cell>
          <cell r="H182">
            <v>105.105</v>
          </cell>
        </row>
        <row r="183">
          <cell r="B183">
            <v>1661</v>
          </cell>
          <cell r="C183" t="str">
            <v>Lev. Rustiblock 9 a 12</v>
          </cell>
          <cell r="D183" t="str">
            <v>m2</v>
          </cell>
          <cell r="G183">
            <v>110.66999999999999</v>
          </cell>
          <cell r="H183">
            <v>121.737</v>
          </cell>
        </row>
        <row r="184">
          <cell r="B184">
            <v>1662</v>
          </cell>
          <cell r="C184" t="str">
            <v>Base sobre losa para columna</v>
          </cell>
          <cell r="D184" t="str">
            <v>Unidad</v>
          </cell>
          <cell r="G184">
            <v>54.432</v>
          </cell>
          <cell r="H184">
            <v>59.87520000000001</v>
          </cell>
        </row>
        <row r="185">
          <cell r="B185">
            <v>1663</v>
          </cell>
          <cell r="C185" t="str">
            <v>Perforacion de agujero para colocacion de pin</v>
          </cell>
          <cell r="D185" t="str">
            <v>Unidad</v>
          </cell>
          <cell r="G185">
            <v>15.12</v>
          </cell>
          <cell r="H185">
            <v>16.632</v>
          </cell>
        </row>
        <row r="186">
          <cell r="B186">
            <v>1666</v>
          </cell>
          <cell r="C186" t="str">
            <v>Excavacion de Agujeros en talud</v>
          </cell>
          <cell r="D186" t="str">
            <v>Unidad</v>
          </cell>
          <cell r="G186">
            <v>7.56</v>
          </cell>
          <cell r="H186">
            <v>8.316</v>
          </cell>
        </row>
        <row r="187">
          <cell r="B187">
            <v>1667</v>
          </cell>
          <cell r="C187" t="str">
            <v>Tapadera de concreto de 0.60 x 0.70</v>
          </cell>
          <cell r="D187" t="str">
            <v>Unidad</v>
          </cell>
          <cell r="G187">
            <v>30.24</v>
          </cell>
          <cell r="H187">
            <v>33.264</v>
          </cell>
        </row>
        <row r="188">
          <cell r="B188">
            <v>1668</v>
          </cell>
          <cell r="C188" t="str">
            <v>Tapadera de concreto de 0.60 x 0.90</v>
          </cell>
          <cell r="D188" t="str">
            <v>Unidad</v>
          </cell>
          <cell r="G188">
            <v>40.32</v>
          </cell>
          <cell r="H188">
            <v>44.352000000000004</v>
          </cell>
        </row>
        <row r="189">
          <cell r="B189">
            <v>1669</v>
          </cell>
          <cell r="C189" t="str">
            <v>Fundicion P/colocacion de tapadera circular</v>
          </cell>
          <cell r="D189" t="str">
            <v>Unidad</v>
          </cell>
          <cell r="G189">
            <v>503.99999999999994</v>
          </cell>
          <cell r="H189">
            <v>554.4</v>
          </cell>
        </row>
        <row r="190">
          <cell r="B190">
            <v>1670</v>
          </cell>
          <cell r="C190" t="str">
            <v>Hecha de mesa de concreto para lavamanos</v>
          </cell>
          <cell r="D190" t="str">
            <v>Unidad</v>
          </cell>
          <cell r="G190">
            <v>1320.48</v>
          </cell>
          <cell r="H190">
            <v>1452.528</v>
          </cell>
        </row>
        <row r="191">
          <cell r="B191">
            <v>1672</v>
          </cell>
          <cell r="C191" t="str">
            <v>Tacos de concreto circulares de 4" *.05</v>
          </cell>
          <cell r="D191" t="str">
            <v>Unidad</v>
          </cell>
          <cell r="G191">
            <v>0.42</v>
          </cell>
          <cell r="H191">
            <v>0.46199999999999997</v>
          </cell>
        </row>
        <row r="192">
          <cell r="B192">
            <v>1673</v>
          </cell>
          <cell r="C192" t="str">
            <v>Colocacion de ojo de gato</v>
          </cell>
          <cell r="D192" t="str">
            <v>Unidad</v>
          </cell>
          <cell r="G192">
            <v>25.2</v>
          </cell>
          <cell r="H192">
            <v>27.72</v>
          </cell>
        </row>
        <row r="193">
          <cell r="B193">
            <v>1674</v>
          </cell>
          <cell r="C193" t="str">
            <v>Colocacion de extractor</v>
          </cell>
          <cell r="D193" t="str">
            <v>Unidad</v>
          </cell>
          <cell r="G193">
            <v>503.99999999999994</v>
          </cell>
          <cell r="H193">
            <v>554.4</v>
          </cell>
        </row>
        <row r="194">
          <cell r="B194">
            <v>1678</v>
          </cell>
          <cell r="C194" t="str">
            <v>Colocacion de nalgalote</v>
          </cell>
          <cell r="D194" t="str">
            <v>Unidad</v>
          </cell>
          <cell r="G194">
            <v>17.639999999999997</v>
          </cell>
          <cell r="H194">
            <v>19.404</v>
          </cell>
        </row>
        <row r="195">
          <cell r="B195">
            <v>1679</v>
          </cell>
          <cell r="C195" t="str">
            <v>Desencofrado de nalgalote</v>
          </cell>
          <cell r="D195" t="str">
            <v>Unidad</v>
          </cell>
          <cell r="G195">
            <v>10.08</v>
          </cell>
          <cell r="H195">
            <v>11.088000000000001</v>
          </cell>
        </row>
        <row r="196">
          <cell r="B196">
            <v>1680</v>
          </cell>
          <cell r="C196" t="str">
            <v>Hechura de cuñas</v>
          </cell>
          <cell r="D196" t="str">
            <v>Unidad</v>
          </cell>
          <cell r="G196">
            <v>0.46199999999999997</v>
          </cell>
          <cell r="H196">
            <v>0.5082</v>
          </cell>
        </row>
        <row r="197">
          <cell r="B197">
            <v>1681</v>
          </cell>
          <cell r="C197" t="str">
            <v>Colocacion de lamina de zinc</v>
          </cell>
          <cell r="D197" t="str">
            <v>m2</v>
          </cell>
          <cell r="G197">
            <v>18.941999999999997</v>
          </cell>
          <cell r="H197">
            <v>20.836199999999998</v>
          </cell>
        </row>
        <row r="198">
          <cell r="B198">
            <v>1686</v>
          </cell>
          <cell r="C198" t="str">
            <v>Batea para mezcla de madera</v>
          </cell>
          <cell r="D198" t="str">
            <v>m2</v>
          </cell>
          <cell r="G198">
            <v>25.2</v>
          </cell>
          <cell r="H198">
            <v>27.72</v>
          </cell>
        </row>
        <row r="199">
          <cell r="B199">
            <v>1687</v>
          </cell>
          <cell r="C199" t="str">
            <v>Colocacion de formaleta circular de metal</v>
          </cell>
          <cell r="D199" t="str">
            <v>Unidad</v>
          </cell>
          <cell r="G199">
            <v>326.592</v>
          </cell>
          <cell r="H199">
            <v>359.2512</v>
          </cell>
        </row>
        <row r="200">
          <cell r="B200">
            <v>1688</v>
          </cell>
          <cell r="C200" t="str">
            <v>Colocacion de moldes de metal</v>
          </cell>
          <cell r="D200" t="str">
            <v>Unidad</v>
          </cell>
          <cell r="G200">
            <v>16.352</v>
          </cell>
          <cell r="H200">
            <v>17.9872</v>
          </cell>
        </row>
        <row r="201">
          <cell r="B201">
            <v>1690</v>
          </cell>
          <cell r="C201" t="str">
            <v>Hecha de Gradas con armadura, formaleta 1.30x14 unidades</v>
          </cell>
          <cell r="D201" t="str">
            <v>Unidad</v>
          </cell>
          <cell r="G201">
            <v>3024</v>
          </cell>
          <cell r="H201">
            <v>3326.4</v>
          </cell>
        </row>
        <row r="202">
          <cell r="B202">
            <v>1691</v>
          </cell>
          <cell r="C202" t="str">
            <v>Centrado de tomacorrientes en piso</v>
          </cell>
          <cell r="D202" t="str">
            <v>Unidad</v>
          </cell>
          <cell r="G202">
            <v>43.54</v>
          </cell>
          <cell r="H202">
            <v>47.894000000000005</v>
          </cell>
        </row>
        <row r="203">
          <cell r="B203">
            <v>1692</v>
          </cell>
          <cell r="C203" t="str">
            <v>Centrado de tablero electrico</v>
          </cell>
          <cell r="D203" t="str">
            <v>Unidad</v>
          </cell>
          <cell r="G203">
            <v>326.592</v>
          </cell>
          <cell r="H203">
            <v>359.2512</v>
          </cell>
        </row>
        <row r="204">
          <cell r="B204">
            <v>1693</v>
          </cell>
          <cell r="C204" t="str">
            <v>Fundicion de Banqueta de granito</v>
          </cell>
          <cell r="D204" t="str">
            <v>Unidad</v>
          </cell>
          <cell r="G204">
            <v>81.66199999999999</v>
          </cell>
          <cell r="H204">
            <v>89.8282</v>
          </cell>
        </row>
        <row r="205">
          <cell r="B205">
            <v>1694</v>
          </cell>
          <cell r="C205" t="str">
            <v>Hecha grada de granito</v>
          </cell>
          <cell r="D205" t="str">
            <v>Unidad</v>
          </cell>
          <cell r="G205">
            <v>108.85</v>
          </cell>
          <cell r="H205">
            <v>119.735</v>
          </cell>
        </row>
        <row r="206">
          <cell r="B206">
            <v>1695</v>
          </cell>
          <cell r="C206" t="str">
            <v>Levantado de muro ciclopeo</v>
          </cell>
          <cell r="D206" t="str">
            <v>m2</v>
          </cell>
          <cell r="G206">
            <v>302.4</v>
          </cell>
          <cell r="H206">
            <v>332.64</v>
          </cell>
        </row>
        <row r="207">
          <cell r="B207">
            <v>1696</v>
          </cell>
          <cell r="C207" t="str">
            <v>Colocacion de Alfombras</v>
          </cell>
          <cell r="D207" t="str">
            <v>m2</v>
          </cell>
          <cell r="G207">
            <v>403.2</v>
          </cell>
          <cell r="H207">
            <v>443.52</v>
          </cell>
        </row>
        <row r="208">
          <cell r="B208">
            <v>1697</v>
          </cell>
          <cell r="C208" t="str">
            <v>Colocacion de resetones en talud</v>
          </cell>
          <cell r="D208" t="str">
            <v>m2</v>
          </cell>
          <cell r="G208">
            <v>30.24</v>
          </cell>
          <cell r="H208">
            <v>33.264</v>
          </cell>
        </row>
        <row r="209">
          <cell r="B209">
            <v>1698</v>
          </cell>
          <cell r="C209" t="str">
            <v>Colocacion de Empedrado</v>
          </cell>
          <cell r="D209" t="str">
            <v>m2</v>
          </cell>
          <cell r="G209">
            <v>196.56</v>
          </cell>
          <cell r="H209">
            <v>216.216</v>
          </cell>
        </row>
        <row r="210">
          <cell r="B210">
            <v>1700</v>
          </cell>
          <cell r="C210" t="str">
            <v>hacer caja para rejilla</v>
          </cell>
          <cell r="D210" t="str">
            <v>Unidad</v>
          </cell>
          <cell r="G210">
            <v>108.85</v>
          </cell>
          <cell r="H210">
            <v>119.735</v>
          </cell>
        </row>
        <row r="211">
          <cell r="B211">
            <v>1701</v>
          </cell>
          <cell r="C211" t="str">
            <v>Hechura caja para rejilla triplex</v>
          </cell>
          <cell r="D211" t="str">
            <v>Unidad</v>
          </cell>
          <cell r="G211">
            <v>408.24</v>
          </cell>
          <cell r="H211">
            <v>449.064</v>
          </cell>
        </row>
        <row r="212">
          <cell r="B212">
            <v>1709</v>
          </cell>
          <cell r="C212" t="str">
            <v>Agujeros de planchas apoyo</v>
          </cell>
          <cell r="D212" t="str">
            <v>Unidad</v>
          </cell>
          <cell r="G212">
            <v>21.77</v>
          </cell>
          <cell r="H212">
            <v>23.947000000000003</v>
          </cell>
        </row>
        <row r="213">
          <cell r="B213" t="str">
            <v>1847</v>
          </cell>
          <cell r="C213" t="str">
            <v>Hierro # 2--1/4</v>
          </cell>
          <cell r="D213" t="str">
            <v>m</v>
          </cell>
          <cell r="G213">
            <v>1.232</v>
          </cell>
          <cell r="H213">
            <v>1.3552</v>
          </cell>
        </row>
        <row r="214">
          <cell r="B214" t="str">
            <v>1848</v>
          </cell>
          <cell r="C214" t="str">
            <v>Hierro # 3--3/8</v>
          </cell>
          <cell r="D214" t="str">
            <v>m</v>
          </cell>
          <cell r="G214">
            <v>1.8199999999999998</v>
          </cell>
          <cell r="H214">
            <v>2.0020000000000002</v>
          </cell>
        </row>
        <row r="215">
          <cell r="B215" t="str">
            <v>1849</v>
          </cell>
          <cell r="C215" t="str">
            <v>Hierro # 4--1/2</v>
          </cell>
          <cell r="D215" t="str">
            <v>m</v>
          </cell>
          <cell r="G215">
            <v>2.4219999999999997</v>
          </cell>
          <cell r="H215">
            <v>2.6642</v>
          </cell>
        </row>
        <row r="216">
          <cell r="B216">
            <v>1850</v>
          </cell>
          <cell r="C216" t="str">
            <v>Hierro # 5--5/8</v>
          </cell>
          <cell r="D216" t="str">
            <v>m</v>
          </cell>
          <cell r="G216">
            <v>3.01</v>
          </cell>
          <cell r="H216">
            <v>3.311</v>
          </cell>
        </row>
        <row r="217">
          <cell r="B217">
            <v>1851</v>
          </cell>
          <cell r="C217" t="str">
            <v>Hierro # 6--3/4</v>
          </cell>
          <cell r="D217" t="str">
            <v>m</v>
          </cell>
          <cell r="G217">
            <v>3.6399999999999997</v>
          </cell>
          <cell r="H217">
            <v>4.0040000000000004</v>
          </cell>
        </row>
        <row r="218">
          <cell r="B218">
            <v>1852</v>
          </cell>
          <cell r="C218" t="str">
            <v>Hierro # 7--7/8</v>
          </cell>
          <cell r="D218" t="str">
            <v>m</v>
          </cell>
          <cell r="G218">
            <v>4.241999999999999</v>
          </cell>
          <cell r="H218">
            <v>4.6662</v>
          </cell>
        </row>
        <row r="219">
          <cell r="B219">
            <v>1853</v>
          </cell>
          <cell r="C219" t="str">
            <v>Hierro # 8--1</v>
          </cell>
          <cell r="D219" t="str">
            <v>m</v>
          </cell>
          <cell r="G219">
            <v>4.83</v>
          </cell>
          <cell r="H219">
            <v>5.313000000000001</v>
          </cell>
        </row>
        <row r="220">
          <cell r="B220">
            <v>1854</v>
          </cell>
          <cell r="C220" t="str">
            <v>Hierro # 9--1 1/8</v>
          </cell>
          <cell r="D220" t="str">
            <v>m</v>
          </cell>
          <cell r="G220">
            <v>5.46</v>
          </cell>
          <cell r="H220">
            <v>6.006</v>
          </cell>
        </row>
        <row r="221">
          <cell r="B221">
            <v>1855</v>
          </cell>
          <cell r="C221" t="str">
            <v>Hierro # 10--1 1/2</v>
          </cell>
          <cell r="D221" t="str">
            <v>m</v>
          </cell>
          <cell r="G221">
            <v>6.061999999999999</v>
          </cell>
          <cell r="H221">
            <v>6.668200000000001</v>
          </cell>
        </row>
        <row r="222">
          <cell r="B222">
            <v>1856</v>
          </cell>
          <cell r="C222" t="str">
            <v>Hierro # 12--15/8</v>
          </cell>
          <cell r="D222" t="str">
            <v>m</v>
          </cell>
          <cell r="G222">
            <v>7.251999999999999</v>
          </cell>
          <cell r="H222">
            <v>7.9772</v>
          </cell>
        </row>
        <row r="223">
          <cell r="B223">
            <v>1857</v>
          </cell>
          <cell r="C223" t="str">
            <v>Hierro # 13--1 3/4</v>
          </cell>
          <cell r="D223" t="str">
            <v>m</v>
          </cell>
          <cell r="G223">
            <v>0</v>
          </cell>
          <cell r="H223">
            <v>0</v>
          </cell>
        </row>
        <row r="224">
          <cell r="B224">
            <v>1858</v>
          </cell>
          <cell r="C224" t="str">
            <v>Hierro # 14--1 7/8</v>
          </cell>
          <cell r="D224" t="str">
            <v>m</v>
          </cell>
          <cell r="G224">
            <v>0</v>
          </cell>
          <cell r="H224">
            <v>0</v>
          </cell>
        </row>
        <row r="225">
          <cell r="B225">
            <v>1859</v>
          </cell>
          <cell r="C225" t="str">
            <v>Colocacion de faldon</v>
          </cell>
          <cell r="D225" t="str">
            <v>m</v>
          </cell>
          <cell r="G225">
            <v>14.111999999999998</v>
          </cell>
          <cell r="H225">
            <v>15.523200000000001</v>
          </cell>
        </row>
        <row r="226">
          <cell r="B226">
            <v>1861</v>
          </cell>
          <cell r="C226" t="str">
            <v>Tallado en general</v>
          </cell>
          <cell r="D226" t="str">
            <v>m</v>
          </cell>
          <cell r="G226">
            <v>5.46</v>
          </cell>
          <cell r="H226">
            <v>6.006</v>
          </cell>
        </row>
        <row r="227">
          <cell r="B227">
            <v>1862</v>
          </cell>
          <cell r="C227" t="str">
            <v>Encofrado de Dintel</v>
          </cell>
          <cell r="D227" t="str">
            <v>m</v>
          </cell>
          <cell r="G227">
            <v>12.6</v>
          </cell>
          <cell r="H227">
            <v>13.86</v>
          </cell>
        </row>
        <row r="228">
          <cell r="B228">
            <v>1863</v>
          </cell>
          <cell r="C228" t="str">
            <v>Hecha de andamio en pared</v>
          </cell>
          <cell r="D228" t="str">
            <v>m</v>
          </cell>
          <cell r="G228">
            <v>10.92</v>
          </cell>
          <cell r="H228">
            <v>12.012</v>
          </cell>
        </row>
        <row r="229">
          <cell r="B229">
            <v>1865</v>
          </cell>
          <cell r="C229" t="str">
            <v>Cernido mochetas dinteles</v>
          </cell>
          <cell r="D229" t="str">
            <v>m</v>
          </cell>
          <cell r="G229">
            <v>16.38</v>
          </cell>
          <cell r="H229">
            <v>18.018</v>
          </cell>
        </row>
        <row r="230">
          <cell r="B230">
            <v>1866</v>
          </cell>
          <cell r="C230" t="str">
            <v>Coloc de fondos de madera</v>
          </cell>
          <cell r="D230" t="str">
            <v>m2</v>
          </cell>
          <cell r="G230">
            <v>81.66199999999999</v>
          </cell>
          <cell r="H230">
            <v>89.8282</v>
          </cell>
        </row>
        <row r="231">
          <cell r="B231">
            <v>1867</v>
          </cell>
          <cell r="C231" t="str">
            <v>Hecha y colocacion de dintel</v>
          </cell>
          <cell r="D231" t="str">
            <v>ml</v>
          </cell>
          <cell r="G231">
            <v>10.08</v>
          </cell>
          <cell r="H231">
            <v>11.088000000000001</v>
          </cell>
        </row>
        <row r="232">
          <cell r="B232">
            <v>1868</v>
          </cell>
          <cell r="C232" t="str">
            <v>Fundicion de Cuneta</v>
          </cell>
          <cell r="D232" t="str">
            <v>ml</v>
          </cell>
          <cell r="G232">
            <v>82.8</v>
          </cell>
          <cell r="H232">
            <v>110.88</v>
          </cell>
        </row>
        <row r="233">
          <cell r="B233">
            <v>1869</v>
          </cell>
          <cell r="C233" t="str">
            <v>Colocacion de arrastres</v>
          </cell>
          <cell r="D233" t="str">
            <v>ml</v>
          </cell>
          <cell r="G233">
            <v>7.322</v>
          </cell>
          <cell r="H233">
            <v>8.054200000000002</v>
          </cell>
        </row>
        <row r="234">
          <cell r="B234">
            <v>1870</v>
          </cell>
          <cell r="C234" t="str">
            <v>Quitar arrastres</v>
          </cell>
          <cell r="D234" t="str">
            <v>ml</v>
          </cell>
          <cell r="G234">
            <v>5.04</v>
          </cell>
          <cell r="H234">
            <v>5.5440000000000005</v>
          </cell>
        </row>
        <row r="235">
          <cell r="B235" t="str">
            <v>1871</v>
          </cell>
          <cell r="C235" t="str">
            <v>Pulido de filos</v>
          </cell>
          <cell r="D235" t="str">
            <v>m</v>
          </cell>
          <cell r="G235">
            <v>12.25</v>
          </cell>
          <cell r="H235">
            <v>3.003</v>
          </cell>
        </row>
        <row r="236">
          <cell r="B236">
            <v>1872</v>
          </cell>
          <cell r="C236" t="str">
            <v>Coloc de water stop + nivelacion</v>
          </cell>
          <cell r="D236" t="str">
            <v>ml</v>
          </cell>
          <cell r="G236">
            <v>15.12</v>
          </cell>
          <cell r="H236">
            <v>16.632</v>
          </cell>
        </row>
        <row r="237">
          <cell r="B237">
            <v>1873</v>
          </cell>
          <cell r="C237" t="str">
            <v>Fundicion de madia caña</v>
          </cell>
          <cell r="D237" t="str">
            <v>ml</v>
          </cell>
          <cell r="G237">
            <v>15.12</v>
          </cell>
          <cell r="H237">
            <v>16.632</v>
          </cell>
        </row>
        <row r="238">
          <cell r="B238">
            <v>1874</v>
          </cell>
          <cell r="C238" t="str">
            <v>Hecha de sisa en talud</v>
          </cell>
          <cell r="D238" t="str">
            <v>m2</v>
          </cell>
          <cell r="G238">
            <v>8.819999999999999</v>
          </cell>
          <cell r="H238">
            <v>9.702</v>
          </cell>
        </row>
        <row r="239">
          <cell r="B239">
            <v>1878</v>
          </cell>
          <cell r="C239" t="str">
            <v>Coloc muro perimetral</v>
          </cell>
          <cell r="D239" t="str">
            <v>m2</v>
          </cell>
          <cell r="G239">
            <v>30.24</v>
          </cell>
          <cell r="H239">
            <v>33.264</v>
          </cell>
        </row>
        <row r="240">
          <cell r="B240">
            <v>1877</v>
          </cell>
          <cell r="C240" t="str">
            <v>Coloc de costaneras y tendales de madera</v>
          </cell>
          <cell r="D240" t="str">
            <v>ml</v>
          </cell>
          <cell r="G240">
            <v>10.08</v>
          </cell>
          <cell r="H240">
            <v>11.088000000000001</v>
          </cell>
        </row>
        <row r="241">
          <cell r="B241">
            <v>1879</v>
          </cell>
          <cell r="C241" t="str">
            <v>Coloc. Alambre espigado</v>
          </cell>
          <cell r="D241" t="str">
            <v>m2</v>
          </cell>
          <cell r="G241">
            <v>3.78</v>
          </cell>
          <cell r="H241">
            <v>4.158</v>
          </cell>
        </row>
        <row r="242">
          <cell r="B242">
            <v>1880</v>
          </cell>
          <cell r="C242" t="str">
            <v>Fundicion de bordillo p/tragante</v>
          </cell>
          <cell r="D242" t="str">
            <v>m2</v>
          </cell>
          <cell r="G242">
            <v>19.04</v>
          </cell>
          <cell r="H242">
            <v>20.944</v>
          </cell>
        </row>
        <row r="243">
          <cell r="B243">
            <v>1882</v>
          </cell>
          <cell r="C243" t="str">
            <v>Fundicion Bordillo</v>
          </cell>
          <cell r="D243" t="str">
            <v>ml</v>
          </cell>
          <cell r="G243">
            <v>21.419999999999998</v>
          </cell>
          <cell r="H243">
            <v>23.562</v>
          </cell>
        </row>
        <row r="244">
          <cell r="B244">
            <v>1903</v>
          </cell>
          <cell r="C244" t="str">
            <v>Levantado de Rustiladrillo</v>
          </cell>
          <cell r="D244" t="str">
            <v>m2</v>
          </cell>
          <cell r="G244">
            <v>1.1199999999999999</v>
          </cell>
          <cell r="H244">
            <v>1.2320000000000002</v>
          </cell>
        </row>
        <row r="245">
          <cell r="B245">
            <v>1907</v>
          </cell>
          <cell r="C245" t="str">
            <v>Colocacion de Tubo de 3" PVC</v>
          </cell>
          <cell r="D245" t="str">
            <v>ml</v>
          </cell>
          <cell r="G245">
            <v>6.3</v>
          </cell>
          <cell r="H245">
            <v>6.93</v>
          </cell>
        </row>
        <row r="246">
          <cell r="B246">
            <v>1908</v>
          </cell>
          <cell r="C246" t="str">
            <v>Colocacion de Tubo de 4" PVC</v>
          </cell>
          <cell r="D246" t="str">
            <v>ml</v>
          </cell>
          <cell r="G246">
            <v>8.819999999999999</v>
          </cell>
          <cell r="H246">
            <v>9.702</v>
          </cell>
        </row>
        <row r="247">
          <cell r="B247">
            <v>1909</v>
          </cell>
          <cell r="C247" t="str">
            <v>Colocacion de Tubo de 5" PVC</v>
          </cell>
          <cell r="D247" t="str">
            <v>ml</v>
          </cell>
          <cell r="G247">
            <v>8.819999999999999</v>
          </cell>
          <cell r="H247">
            <v>9.702</v>
          </cell>
        </row>
        <row r="248">
          <cell r="B248">
            <v>1911</v>
          </cell>
          <cell r="C248" t="str">
            <v>Colocacion Tubo Concreto</v>
          </cell>
          <cell r="D248" t="str">
            <v>ml</v>
          </cell>
          <cell r="G248">
            <v>125.99999999999999</v>
          </cell>
          <cell r="H248">
            <v>138.6</v>
          </cell>
        </row>
        <row r="249">
          <cell r="B249">
            <v>2275</v>
          </cell>
          <cell r="C249" t="str">
            <v>Coloc. De Candela</v>
          </cell>
          <cell r="D249" t="str">
            <v>m2</v>
          </cell>
          <cell r="G249">
            <v>125.99999999999999</v>
          </cell>
          <cell r="H249">
            <v>138.6</v>
          </cell>
        </row>
        <row r="250">
          <cell r="B250">
            <v>2276</v>
          </cell>
          <cell r="C250" t="str">
            <v>Hecha de 1/2 Caña</v>
          </cell>
          <cell r="D250" t="str">
            <v>Unidad</v>
          </cell>
          <cell r="G250">
            <v>40.32</v>
          </cell>
          <cell r="H250">
            <v>44.352000000000004</v>
          </cell>
        </row>
        <row r="251">
          <cell r="B251">
            <v>2321</v>
          </cell>
          <cell r="C251" t="str">
            <v>Quitar Cielo Falso</v>
          </cell>
          <cell r="D251" t="str">
            <v>m2</v>
          </cell>
          <cell r="G251">
            <v>7.56</v>
          </cell>
          <cell r="H251">
            <v>8.316</v>
          </cell>
        </row>
        <row r="252">
          <cell r="B252">
            <v>2490</v>
          </cell>
          <cell r="C252" t="str">
            <v>Fund. C/Mezclad. Muro Piedra Bola</v>
          </cell>
          <cell r="D252" t="str">
            <v>m3</v>
          </cell>
          <cell r="G252">
            <v>201.6</v>
          </cell>
          <cell r="H252">
            <v>221.76</v>
          </cell>
        </row>
        <row r="253">
          <cell r="B253">
            <v>2519</v>
          </cell>
          <cell r="C253" t="str">
            <v>Armado de Gabiones</v>
          </cell>
          <cell r="D253" t="str">
            <v>Canasta</v>
          </cell>
          <cell r="G253">
            <v>50.4</v>
          </cell>
          <cell r="H253">
            <v>55.44</v>
          </cell>
        </row>
        <row r="254">
          <cell r="B254">
            <v>2520</v>
          </cell>
          <cell r="C254" t="str">
            <v>Llenado de Gabiones en Diques</v>
          </cell>
          <cell r="D254" t="str">
            <v>m3</v>
          </cell>
          <cell r="G254">
            <v>100.8</v>
          </cell>
          <cell r="H254">
            <v>110.88</v>
          </cell>
        </row>
        <row r="255">
          <cell r="B255">
            <v>2542</v>
          </cell>
          <cell r="C255" t="str">
            <v>Acabado tipo Mediterraneo Rustico</v>
          </cell>
          <cell r="D255" t="str">
            <v>m2</v>
          </cell>
          <cell r="G255">
            <v>27.72</v>
          </cell>
          <cell r="H255">
            <v>30.492</v>
          </cell>
        </row>
        <row r="256">
          <cell r="B256">
            <v>3149</v>
          </cell>
          <cell r="C256" t="str">
            <v>Colocacion de viguetas de 2 a 4 Metros</v>
          </cell>
          <cell r="D256" t="str">
            <v>Unidad</v>
          </cell>
          <cell r="G256">
            <v>21.77</v>
          </cell>
          <cell r="H256">
            <v>23.947000000000003</v>
          </cell>
        </row>
        <row r="257">
          <cell r="B257">
            <v>3150</v>
          </cell>
          <cell r="C257" t="str">
            <v>Colocacion de trickets, tendal y tabla losa inclinada</v>
          </cell>
          <cell r="D257" t="str">
            <v>m2</v>
          </cell>
          <cell r="G257">
            <v>90.71999999999998</v>
          </cell>
          <cell r="H257">
            <v>99.792</v>
          </cell>
        </row>
        <row r="258">
          <cell r="B258">
            <v>1134</v>
          </cell>
          <cell r="C258" t="str">
            <v>Guardian</v>
          </cell>
          <cell r="D258" t="str">
            <v>Día</v>
          </cell>
          <cell r="G258">
            <v>0</v>
          </cell>
          <cell r="H258">
            <v>0</v>
          </cell>
        </row>
        <row r="259">
          <cell r="B259">
            <v>1135</v>
          </cell>
          <cell r="C259" t="str">
            <v>Bodeguero I</v>
          </cell>
          <cell r="D259" t="str">
            <v>Día</v>
          </cell>
          <cell r="G259">
            <v>0</v>
          </cell>
          <cell r="H259">
            <v>0</v>
          </cell>
        </row>
        <row r="260">
          <cell r="B260">
            <v>1136</v>
          </cell>
          <cell r="C260" t="str">
            <v>Bodeguero II</v>
          </cell>
          <cell r="D260" t="str">
            <v>Día</v>
          </cell>
          <cell r="G260">
            <v>0</v>
          </cell>
          <cell r="H260">
            <v>0</v>
          </cell>
        </row>
        <row r="261">
          <cell r="B261">
            <v>1137</v>
          </cell>
          <cell r="C261" t="str">
            <v>Bodeguero III</v>
          </cell>
          <cell r="D261" t="str">
            <v>Día</v>
          </cell>
          <cell r="G261">
            <v>0</v>
          </cell>
          <cell r="H261">
            <v>0</v>
          </cell>
        </row>
        <row r="262">
          <cell r="B262">
            <v>1138</v>
          </cell>
          <cell r="C262" t="str">
            <v>Auxiliar de Bodega</v>
          </cell>
          <cell r="D262" t="str">
            <v>Día</v>
          </cell>
          <cell r="G262">
            <v>0</v>
          </cell>
          <cell r="H262">
            <v>0</v>
          </cell>
        </row>
        <row r="263">
          <cell r="B263">
            <v>1139</v>
          </cell>
          <cell r="C263" t="str">
            <v>Planillero</v>
          </cell>
          <cell r="D263" t="str">
            <v>Día</v>
          </cell>
          <cell r="G263">
            <v>0</v>
          </cell>
          <cell r="H263">
            <v>0</v>
          </cell>
        </row>
        <row r="264">
          <cell r="B264">
            <v>1140</v>
          </cell>
          <cell r="C264" t="str">
            <v>Maestro de Obra I</v>
          </cell>
          <cell r="D264" t="str">
            <v>Día</v>
          </cell>
          <cell r="G264">
            <v>0</v>
          </cell>
          <cell r="H264">
            <v>0</v>
          </cell>
        </row>
        <row r="265">
          <cell r="B265">
            <v>1141</v>
          </cell>
          <cell r="C265" t="str">
            <v>Maestro de Obra II</v>
          </cell>
          <cell r="D265" t="str">
            <v>Día</v>
          </cell>
          <cell r="G265">
            <v>0</v>
          </cell>
          <cell r="H265">
            <v>0</v>
          </cell>
        </row>
        <row r="266">
          <cell r="B266">
            <v>1142</v>
          </cell>
          <cell r="C266" t="str">
            <v>Maestro de Obra III</v>
          </cell>
          <cell r="D266" t="str">
            <v>Día</v>
          </cell>
          <cell r="G266">
            <v>0</v>
          </cell>
          <cell r="H266">
            <v>0</v>
          </cell>
        </row>
        <row r="267">
          <cell r="B267">
            <v>1143</v>
          </cell>
          <cell r="C267" t="str">
            <v>Maestro de Obra IV</v>
          </cell>
          <cell r="D267" t="str">
            <v>Día</v>
          </cell>
          <cell r="G267">
            <v>0</v>
          </cell>
          <cell r="H267">
            <v>0</v>
          </cell>
        </row>
        <row r="268">
          <cell r="B268">
            <v>1144</v>
          </cell>
          <cell r="C268" t="str">
            <v>Vigilante</v>
          </cell>
          <cell r="D268" t="str">
            <v>Día</v>
          </cell>
          <cell r="G268">
            <v>0</v>
          </cell>
          <cell r="H268">
            <v>0</v>
          </cell>
        </row>
        <row r="269">
          <cell r="B269">
            <v>1145</v>
          </cell>
          <cell r="C269" t="str">
            <v>Vigilante II</v>
          </cell>
          <cell r="D269" t="str">
            <v>Día</v>
          </cell>
          <cell r="G269">
            <v>0</v>
          </cell>
          <cell r="H269">
            <v>0</v>
          </cell>
        </row>
        <row r="270">
          <cell r="B270">
            <v>1147</v>
          </cell>
          <cell r="C270" t="str">
            <v>Caporal I</v>
          </cell>
          <cell r="D270" t="str">
            <v>Día</v>
          </cell>
          <cell r="G270">
            <v>0</v>
          </cell>
          <cell r="H270">
            <v>0</v>
          </cell>
        </row>
        <row r="271">
          <cell r="B271">
            <v>1148</v>
          </cell>
          <cell r="C271" t="str">
            <v>Caporal II</v>
          </cell>
          <cell r="D271" t="str">
            <v>Día</v>
          </cell>
          <cell r="G271">
            <v>0</v>
          </cell>
          <cell r="H271">
            <v>0</v>
          </cell>
        </row>
        <row r="272">
          <cell r="B272">
            <v>1150</v>
          </cell>
          <cell r="C272" t="str">
            <v>Albañil I</v>
          </cell>
          <cell r="D272" t="str">
            <v>Día</v>
          </cell>
          <cell r="G272">
            <v>251.99999999999997</v>
          </cell>
          <cell r="H272">
            <v>277.2</v>
          </cell>
        </row>
        <row r="273">
          <cell r="B273">
            <v>1153</v>
          </cell>
          <cell r="C273" t="str">
            <v>Armador I</v>
          </cell>
          <cell r="D273" t="str">
            <v>Día</v>
          </cell>
          <cell r="G273">
            <v>0</v>
          </cell>
          <cell r="H273">
            <v>0</v>
          </cell>
        </row>
        <row r="274">
          <cell r="B274">
            <v>1156</v>
          </cell>
          <cell r="C274" t="str">
            <v>Ayudante I</v>
          </cell>
          <cell r="D274" t="str">
            <v>Día</v>
          </cell>
          <cell r="G274">
            <v>230</v>
          </cell>
          <cell r="H274">
            <v>184.8</v>
          </cell>
        </row>
        <row r="275">
          <cell r="B275">
            <v>1159</v>
          </cell>
          <cell r="C275" t="str">
            <v>Encargado Lipieza</v>
          </cell>
          <cell r="D275" t="str">
            <v>Día</v>
          </cell>
          <cell r="G275">
            <v>0</v>
          </cell>
          <cell r="H275">
            <v>0</v>
          </cell>
        </row>
        <row r="276">
          <cell r="B276">
            <v>1160</v>
          </cell>
          <cell r="C276" t="str">
            <v>Carpinteros</v>
          </cell>
          <cell r="D276" t="str">
            <v>Día</v>
          </cell>
          <cell r="G276">
            <v>0</v>
          </cell>
          <cell r="H276">
            <v>0</v>
          </cell>
        </row>
        <row r="277">
          <cell r="B277">
            <v>1163</v>
          </cell>
          <cell r="C277" t="str">
            <v>Operador de Compactador I</v>
          </cell>
          <cell r="D277" t="str">
            <v>Día</v>
          </cell>
          <cell r="G277">
            <v>0</v>
          </cell>
          <cell r="H277">
            <v>0</v>
          </cell>
        </row>
        <row r="278">
          <cell r="B278">
            <v>1162</v>
          </cell>
          <cell r="C278" t="str">
            <v>Operador de Compactador II</v>
          </cell>
          <cell r="D278" t="str">
            <v>Día</v>
          </cell>
          <cell r="G278">
            <v>0</v>
          </cell>
          <cell r="H278">
            <v>0</v>
          </cell>
        </row>
        <row r="279">
          <cell r="B279">
            <v>1167</v>
          </cell>
          <cell r="C279" t="str">
            <v>Guardian</v>
          </cell>
          <cell r="D279" t="str">
            <v>Hora</v>
          </cell>
          <cell r="G279">
            <v>0</v>
          </cell>
          <cell r="H279">
            <v>0</v>
          </cell>
        </row>
        <row r="280">
          <cell r="B280">
            <v>1168</v>
          </cell>
          <cell r="C280" t="str">
            <v>Bodeguero I</v>
          </cell>
          <cell r="D280" t="str">
            <v>Hora</v>
          </cell>
          <cell r="G280">
            <v>0</v>
          </cell>
          <cell r="H280">
            <v>0</v>
          </cell>
        </row>
        <row r="281">
          <cell r="B281">
            <v>1169</v>
          </cell>
          <cell r="C281" t="str">
            <v>Bodeguero II</v>
          </cell>
          <cell r="D281" t="str">
            <v>Hora</v>
          </cell>
          <cell r="G281">
            <v>0</v>
          </cell>
          <cell r="H281">
            <v>0</v>
          </cell>
        </row>
        <row r="282">
          <cell r="B282">
            <v>1170</v>
          </cell>
          <cell r="C282" t="str">
            <v>Bodeguero III</v>
          </cell>
          <cell r="D282" t="str">
            <v>Hora</v>
          </cell>
          <cell r="G282">
            <v>0</v>
          </cell>
          <cell r="H282">
            <v>0</v>
          </cell>
        </row>
        <row r="283">
          <cell r="B283">
            <v>1171</v>
          </cell>
          <cell r="C283" t="str">
            <v>Auxiliar de Bodega</v>
          </cell>
          <cell r="D283" t="str">
            <v>Hora</v>
          </cell>
          <cell r="G283">
            <v>0</v>
          </cell>
          <cell r="H283">
            <v>0</v>
          </cell>
        </row>
        <row r="284">
          <cell r="B284">
            <v>1172</v>
          </cell>
          <cell r="C284" t="str">
            <v>Planillero</v>
          </cell>
          <cell r="D284" t="str">
            <v>Hora</v>
          </cell>
          <cell r="G284">
            <v>0</v>
          </cell>
          <cell r="H284">
            <v>0</v>
          </cell>
        </row>
        <row r="285">
          <cell r="B285">
            <v>1173</v>
          </cell>
          <cell r="C285" t="str">
            <v>Maestro de Obra I</v>
          </cell>
          <cell r="D285" t="str">
            <v>Hora</v>
          </cell>
          <cell r="G285">
            <v>0</v>
          </cell>
          <cell r="H285">
            <v>0</v>
          </cell>
        </row>
        <row r="286">
          <cell r="B286">
            <v>1174</v>
          </cell>
          <cell r="C286" t="str">
            <v>Maestro de Obra II</v>
          </cell>
          <cell r="D286" t="str">
            <v>Hora</v>
          </cell>
          <cell r="G286">
            <v>0</v>
          </cell>
          <cell r="H286">
            <v>0</v>
          </cell>
        </row>
        <row r="287">
          <cell r="B287">
            <v>1175</v>
          </cell>
          <cell r="C287" t="str">
            <v>Maestro de obra III</v>
          </cell>
          <cell r="D287" t="str">
            <v>Hora</v>
          </cell>
          <cell r="G287">
            <v>0</v>
          </cell>
          <cell r="H287">
            <v>0</v>
          </cell>
        </row>
        <row r="288">
          <cell r="B288">
            <v>1176</v>
          </cell>
          <cell r="C288" t="str">
            <v>Maestro de Obra IV</v>
          </cell>
          <cell r="D288" t="str">
            <v>Hora</v>
          </cell>
          <cell r="G288">
            <v>0</v>
          </cell>
          <cell r="H288">
            <v>0</v>
          </cell>
        </row>
        <row r="289">
          <cell r="B289">
            <v>1180</v>
          </cell>
          <cell r="C289" t="str">
            <v>Caporal I</v>
          </cell>
          <cell r="D289" t="str">
            <v>Hora</v>
          </cell>
          <cell r="G289">
            <v>0</v>
          </cell>
          <cell r="H289">
            <v>0</v>
          </cell>
        </row>
        <row r="290">
          <cell r="B290">
            <v>1181</v>
          </cell>
          <cell r="C290" t="str">
            <v>Caporal II</v>
          </cell>
          <cell r="D290" t="str">
            <v>Hora</v>
          </cell>
          <cell r="G290">
            <v>0</v>
          </cell>
          <cell r="H290">
            <v>0</v>
          </cell>
        </row>
        <row r="291">
          <cell r="B291">
            <v>1183</v>
          </cell>
          <cell r="C291" t="str">
            <v>Albañil I</v>
          </cell>
          <cell r="D291" t="str">
            <v>Hora</v>
          </cell>
          <cell r="G291">
            <v>0</v>
          </cell>
          <cell r="H291">
            <v>0</v>
          </cell>
        </row>
        <row r="292">
          <cell r="B292">
            <v>1186</v>
          </cell>
          <cell r="C292" t="str">
            <v>Armador I</v>
          </cell>
          <cell r="D292" t="str">
            <v>Hora</v>
          </cell>
          <cell r="G292">
            <v>0</v>
          </cell>
          <cell r="H292">
            <v>0</v>
          </cell>
        </row>
        <row r="293">
          <cell r="B293">
            <v>1189</v>
          </cell>
          <cell r="C293" t="str">
            <v>Ayudante I</v>
          </cell>
          <cell r="D293" t="str">
            <v>Hora</v>
          </cell>
          <cell r="G293">
            <v>0</v>
          </cell>
          <cell r="H293">
            <v>0</v>
          </cell>
        </row>
        <row r="294">
          <cell r="B294">
            <v>1192</v>
          </cell>
          <cell r="C294" t="str">
            <v>Encargado Lipieza</v>
          </cell>
          <cell r="D294" t="str">
            <v>Hora</v>
          </cell>
          <cell r="G294">
            <v>0</v>
          </cell>
          <cell r="H294">
            <v>0</v>
          </cell>
        </row>
        <row r="295">
          <cell r="B295">
            <v>1193</v>
          </cell>
          <cell r="C295" t="str">
            <v>Carpinteros</v>
          </cell>
          <cell r="D295" t="str">
            <v>Hora</v>
          </cell>
          <cell r="G295">
            <v>0</v>
          </cell>
          <cell r="H295">
            <v>0</v>
          </cell>
        </row>
        <row r="296">
          <cell r="B296">
            <v>1194</v>
          </cell>
          <cell r="C296" t="str">
            <v>Operador de Compactador I</v>
          </cell>
          <cell r="D296" t="str">
            <v>Hora</v>
          </cell>
          <cell r="G296">
            <v>176.39999999999998</v>
          </cell>
          <cell r="H296">
            <v>194.04</v>
          </cell>
        </row>
        <row r="297">
          <cell r="B297">
            <v>1195</v>
          </cell>
          <cell r="C297" t="str">
            <v>Operador de Compactador II</v>
          </cell>
          <cell r="D297" t="str">
            <v>Hora</v>
          </cell>
          <cell r="G297">
            <v>0</v>
          </cell>
          <cell r="H297">
            <v>0</v>
          </cell>
        </row>
        <row r="298">
          <cell r="B298">
            <v>1274</v>
          </cell>
          <cell r="C298" t="str">
            <v>Auxiliar de Planilla</v>
          </cell>
          <cell r="D298" t="str">
            <v>Día</v>
          </cell>
          <cell r="G298">
            <v>0</v>
          </cell>
          <cell r="H298">
            <v>0</v>
          </cell>
        </row>
        <row r="299">
          <cell r="B299">
            <v>1275</v>
          </cell>
          <cell r="C299" t="str">
            <v>Auxiliar de Planilla</v>
          </cell>
          <cell r="D299" t="str">
            <v>Día</v>
          </cell>
          <cell r="G299">
            <v>0</v>
          </cell>
          <cell r="H299">
            <v>0</v>
          </cell>
        </row>
        <row r="300">
          <cell r="B300">
            <v>1347</v>
          </cell>
          <cell r="C300" t="str">
            <v>Auxiliar de Planilla</v>
          </cell>
          <cell r="D300" t="str">
            <v>Hora</v>
          </cell>
          <cell r="G300">
            <v>0</v>
          </cell>
          <cell r="H300">
            <v>0</v>
          </cell>
        </row>
        <row r="301">
          <cell r="B301">
            <v>1362</v>
          </cell>
          <cell r="C301" t="str">
            <v>Electricista</v>
          </cell>
          <cell r="D301" t="str">
            <v>Hora</v>
          </cell>
          <cell r="G301">
            <v>0</v>
          </cell>
          <cell r="H301">
            <v>0</v>
          </cell>
        </row>
        <row r="302">
          <cell r="B302">
            <v>1443</v>
          </cell>
          <cell r="C302" t="str">
            <v>Salario por dia Planillero III</v>
          </cell>
          <cell r="D302" t="str">
            <v>Día</v>
          </cell>
          <cell r="G302">
            <v>0</v>
          </cell>
          <cell r="H302">
            <v>0</v>
          </cell>
        </row>
        <row r="303">
          <cell r="B303">
            <v>1444</v>
          </cell>
          <cell r="C303" t="str">
            <v>Salario por dia Planillero II</v>
          </cell>
          <cell r="D303" t="str">
            <v>Día</v>
          </cell>
          <cell r="G303">
            <v>0</v>
          </cell>
          <cell r="H303">
            <v>0</v>
          </cell>
        </row>
        <row r="304">
          <cell r="B304">
            <v>1446</v>
          </cell>
          <cell r="C304" t="str">
            <v>Salario por dia Operador/compact. III</v>
          </cell>
          <cell r="D304" t="str">
            <v>Día</v>
          </cell>
          <cell r="G304">
            <v>0</v>
          </cell>
          <cell r="H304">
            <v>0</v>
          </cell>
        </row>
        <row r="305">
          <cell r="B305">
            <v>1447</v>
          </cell>
          <cell r="C305" t="str">
            <v>Hora Extra Planillero III</v>
          </cell>
          <cell r="D305" t="str">
            <v>Hora</v>
          </cell>
          <cell r="G305">
            <v>0</v>
          </cell>
          <cell r="H305">
            <v>0</v>
          </cell>
        </row>
        <row r="306">
          <cell r="B306">
            <v>1448</v>
          </cell>
          <cell r="C306" t="str">
            <v>Hora Extra Planillero II </v>
          </cell>
          <cell r="D306" t="str">
            <v>Hora</v>
          </cell>
          <cell r="G306">
            <v>0</v>
          </cell>
          <cell r="H306">
            <v>0</v>
          </cell>
        </row>
        <row r="307">
          <cell r="B307">
            <v>1450</v>
          </cell>
          <cell r="C307" t="str">
            <v>Hora Extra Operador/compact. III</v>
          </cell>
          <cell r="D307" t="str">
            <v>Hora</v>
          </cell>
          <cell r="G307">
            <v>0</v>
          </cell>
          <cell r="H307">
            <v>0</v>
          </cell>
        </row>
        <row r="308">
          <cell r="B308">
            <v>1456</v>
          </cell>
          <cell r="C308" t="str">
            <v>Salario por dia planillero V</v>
          </cell>
          <cell r="D308" t="str">
            <v>Día</v>
          </cell>
          <cell r="G308">
            <v>0</v>
          </cell>
          <cell r="H308">
            <v>0</v>
          </cell>
        </row>
        <row r="309">
          <cell r="B309">
            <v>1457</v>
          </cell>
          <cell r="C309" t="str">
            <v>Salario por dia planillero IV</v>
          </cell>
          <cell r="D309" t="str">
            <v>Día</v>
          </cell>
          <cell r="G309">
            <v>0</v>
          </cell>
          <cell r="H309">
            <v>0</v>
          </cell>
        </row>
        <row r="310">
          <cell r="B310">
            <v>1460</v>
          </cell>
          <cell r="C310" t="str">
            <v>Hora Extra Planillero V</v>
          </cell>
          <cell r="D310" t="str">
            <v>Hora</v>
          </cell>
          <cell r="G310">
            <v>0</v>
          </cell>
          <cell r="H310">
            <v>0</v>
          </cell>
        </row>
        <row r="311">
          <cell r="B311">
            <v>1461</v>
          </cell>
          <cell r="C311" t="str">
            <v>Hora Extra Planillero VI</v>
          </cell>
          <cell r="D311" t="str">
            <v>Hora</v>
          </cell>
          <cell r="G311">
            <v>0</v>
          </cell>
          <cell r="H311">
            <v>0</v>
          </cell>
        </row>
        <row r="312">
          <cell r="B312">
            <v>1604</v>
          </cell>
          <cell r="C312" t="str">
            <v>Hora extra laboratorista</v>
          </cell>
          <cell r="D312" t="str">
            <v>Hora</v>
          </cell>
          <cell r="G312">
            <v>0</v>
          </cell>
          <cell r="H312">
            <v>0</v>
          </cell>
        </row>
        <row r="313">
          <cell r="B313">
            <v>1605</v>
          </cell>
          <cell r="C313" t="str">
            <v>Hora extra operador de pipa</v>
          </cell>
          <cell r="D313" t="str">
            <v>Hora</v>
          </cell>
          <cell r="G313">
            <v>0</v>
          </cell>
          <cell r="H313">
            <v>0</v>
          </cell>
        </row>
        <row r="314">
          <cell r="B314">
            <v>1628</v>
          </cell>
          <cell r="C314" t="str">
            <v>Auxiliar de Bodeguero II</v>
          </cell>
          <cell r="D314" t="str">
            <v>Hora</v>
          </cell>
          <cell r="G314">
            <v>0</v>
          </cell>
          <cell r="H314">
            <v>0</v>
          </cell>
        </row>
        <row r="315">
          <cell r="B315">
            <v>1629</v>
          </cell>
          <cell r="C315" t="str">
            <v>Auxiliar de Planillero II</v>
          </cell>
          <cell r="D315" t="str">
            <v>Hora</v>
          </cell>
          <cell r="G315">
            <v>0</v>
          </cell>
          <cell r="H315">
            <v>0</v>
          </cell>
        </row>
        <row r="316">
          <cell r="B316">
            <v>1684</v>
          </cell>
          <cell r="C316" t="str">
            <v>Auxiliar de bodeguero II</v>
          </cell>
          <cell r="D316" t="str">
            <v>Día</v>
          </cell>
          <cell r="G316">
            <v>0</v>
          </cell>
          <cell r="H316">
            <v>0</v>
          </cell>
        </row>
        <row r="317">
          <cell r="B317">
            <v>1685</v>
          </cell>
          <cell r="C317" t="str">
            <v>Auxiliar de Planillero II</v>
          </cell>
          <cell r="D317" t="str">
            <v>Día</v>
          </cell>
          <cell r="G317">
            <v>0</v>
          </cell>
          <cell r="H317">
            <v>0</v>
          </cell>
        </row>
        <row r="318">
          <cell r="B318">
            <v>1704</v>
          </cell>
          <cell r="C318" t="str">
            <v>Calculista</v>
          </cell>
          <cell r="D318" t="str">
            <v>Día</v>
          </cell>
          <cell r="G318">
            <v>0</v>
          </cell>
          <cell r="H318">
            <v>0</v>
          </cell>
        </row>
        <row r="319">
          <cell r="B319">
            <v>1801</v>
          </cell>
          <cell r="C319" t="str">
            <v>Hora Extra supervisor de montaje</v>
          </cell>
          <cell r="D319" t="str">
            <v>Hora</v>
          </cell>
          <cell r="G319">
            <v>0</v>
          </cell>
          <cell r="H319">
            <v>0</v>
          </cell>
        </row>
        <row r="320">
          <cell r="B320">
            <v>321</v>
          </cell>
          <cell r="C320" t="str">
            <v>Colocacion de formaleta metalica</v>
          </cell>
          <cell r="D320" t="str">
            <v>m2</v>
          </cell>
          <cell r="G320">
            <v>38.122</v>
          </cell>
          <cell r="H320">
            <v>41.934200000000004</v>
          </cell>
        </row>
        <row r="321">
          <cell r="B321" t="str">
            <v>1082</v>
          </cell>
          <cell r="C321" t="str">
            <v>Colocación  y quitada de anadamio metalico</v>
          </cell>
          <cell r="D321" t="str">
            <v>UND</v>
          </cell>
          <cell r="G321">
            <v>8.049999999999999</v>
          </cell>
          <cell r="H321">
            <v>8.855</v>
          </cell>
        </row>
        <row r="322">
          <cell r="B322">
            <v>1083</v>
          </cell>
          <cell r="C322" t="str">
            <v>Deshacer andamio de  pared</v>
          </cell>
          <cell r="D322" t="str">
            <v>Unidad</v>
          </cell>
          <cell r="G322">
            <v>0</v>
          </cell>
          <cell r="H322">
            <v>0</v>
          </cell>
        </row>
        <row r="323">
          <cell r="B323" t="str">
            <v>1084</v>
          </cell>
          <cell r="C323" t="str">
            <v>aplicacion de desencofrante</v>
          </cell>
          <cell r="D323" t="str">
            <v>m2</v>
          </cell>
          <cell r="G323">
            <v>5.04</v>
          </cell>
          <cell r="H323">
            <v>5.5440000000000005</v>
          </cell>
        </row>
        <row r="324">
          <cell r="B324">
            <v>1085</v>
          </cell>
          <cell r="C324" t="str">
            <v>flete de extraccion interna</v>
          </cell>
          <cell r="D324" t="str">
            <v>viaje</v>
          </cell>
          <cell r="G324">
            <v>1500.002</v>
          </cell>
          <cell r="H324">
            <v>1650.0022000000001</v>
          </cell>
        </row>
        <row r="325">
          <cell r="B325">
            <v>1086</v>
          </cell>
          <cell r="C325" t="str">
            <v>alquiler de compactador de gasolina</v>
          </cell>
          <cell r="D325" t="str">
            <v>dia</v>
          </cell>
          <cell r="G325">
            <v>630</v>
          </cell>
          <cell r="H325">
            <v>693</v>
          </cell>
        </row>
        <row r="326">
          <cell r="B326">
            <v>1087</v>
          </cell>
          <cell r="C326" t="str">
            <v>operador de compactador de gasolina</v>
          </cell>
          <cell r="D326" t="str">
            <v>dia</v>
          </cell>
          <cell r="G326">
            <v>315</v>
          </cell>
          <cell r="H326">
            <v>346.5</v>
          </cell>
        </row>
        <row r="327">
          <cell r="B327">
            <v>1088</v>
          </cell>
          <cell r="C327" t="str">
            <v>ayudante de maquinaria</v>
          </cell>
          <cell r="D327" t="str">
            <v>dia</v>
          </cell>
          <cell r="G327">
            <v>210</v>
          </cell>
          <cell r="H327">
            <v>231</v>
          </cell>
        </row>
        <row r="328">
          <cell r="B328">
            <v>1089</v>
          </cell>
          <cell r="C328" t="str">
            <v>transporte interno del block</v>
          </cell>
          <cell r="D328" t="str">
            <v>m2</v>
          </cell>
          <cell r="G328">
            <v>21</v>
          </cell>
          <cell r="H328">
            <v>23.1</v>
          </cell>
        </row>
        <row r="329">
          <cell r="B329">
            <v>1090</v>
          </cell>
          <cell r="C329" t="str">
            <v>plomero x dia</v>
          </cell>
          <cell r="D329" t="str">
            <v>dia</v>
          </cell>
          <cell r="G329">
            <v>378</v>
          </cell>
          <cell r="H329">
            <v>415.8</v>
          </cell>
        </row>
        <row r="330">
          <cell r="B330">
            <v>2000</v>
          </cell>
          <cell r="C330" t="str">
            <v>perforado de tubo para drenaje</v>
          </cell>
          <cell r="D330" t="str">
            <v>ml</v>
          </cell>
          <cell r="G330">
            <v>21</v>
          </cell>
          <cell r="H330">
            <v>23.1</v>
          </cell>
        </row>
        <row r="331">
          <cell r="B331">
            <v>2001</v>
          </cell>
          <cell r="C331" t="str">
            <v>Colocacion de geomalla</v>
          </cell>
          <cell r="D331" t="str">
            <v>m2</v>
          </cell>
          <cell r="G331">
            <v>8.399999999999999</v>
          </cell>
          <cell r="H331">
            <v>9.24</v>
          </cell>
        </row>
        <row r="332">
          <cell r="B332">
            <v>2002</v>
          </cell>
          <cell r="C332" t="str">
            <v>colocacion de rejilla + cedazo</v>
          </cell>
          <cell r="D332" t="str">
            <v>m2</v>
          </cell>
          <cell r="G332">
            <v>69.3</v>
          </cell>
          <cell r="H332">
            <v>76.23</v>
          </cell>
        </row>
        <row r="333">
          <cell r="B333">
            <v>2003</v>
          </cell>
          <cell r="C333" t="str">
            <v>hechura de escalones para pozos  acero No.3</v>
          </cell>
          <cell r="D333" t="str">
            <v>und</v>
          </cell>
          <cell r="G333">
            <v>12.179999999999998</v>
          </cell>
          <cell r="H333">
            <v>13.398</v>
          </cell>
        </row>
        <row r="334">
          <cell r="B334">
            <v>2004</v>
          </cell>
          <cell r="C334" t="str">
            <v>hechura de escalones para pozos  acero No.3</v>
          </cell>
          <cell r="D334" t="str">
            <v>und</v>
          </cell>
          <cell r="G334">
            <v>0</v>
          </cell>
          <cell r="H334">
            <v>0</v>
          </cell>
        </row>
        <row r="335">
          <cell r="B335">
            <v>2005</v>
          </cell>
          <cell r="C335" t="str">
            <v> relleno</v>
          </cell>
          <cell r="D335" t="str">
            <v>m3</v>
          </cell>
          <cell r="G335">
            <v>92.39999999999999</v>
          </cell>
          <cell r="H335">
            <v>101.64</v>
          </cell>
        </row>
        <row r="336">
          <cell r="B336">
            <v>2006</v>
          </cell>
          <cell r="C336" t="str">
            <v>subcontrato de impermeabilizacion  para fosas y cisternas</v>
          </cell>
          <cell r="D336" t="str">
            <v>m2</v>
          </cell>
          <cell r="G336">
            <v>247.492</v>
          </cell>
          <cell r="H336">
            <v>272.2412</v>
          </cell>
        </row>
        <row r="337">
          <cell r="B337">
            <v>2007</v>
          </cell>
          <cell r="C337" t="str">
            <v>excavacion de pozo con pocero</v>
          </cell>
          <cell r="D337" t="str">
            <v>vara</v>
          </cell>
          <cell r="G337">
            <v>299.99199999999996</v>
          </cell>
          <cell r="H337">
            <v>329.9912</v>
          </cell>
        </row>
        <row r="338">
          <cell r="B338">
            <v>2008</v>
          </cell>
          <cell r="C338" t="str">
            <v>colocacion de tubos de concreto + piedrin</v>
          </cell>
          <cell r="D338" t="str">
            <v>global/para 1 pozo</v>
          </cell>
          <cell r="G338">
            <v>525</v>
          </cell>
          <cell r="H338">
            <v>577.5</v>
          </cell>
        </row>
        <row r="339">
          <cell r="B339">
            <v>2009</v>
          </cell>
          <cell r="C339" t="str">
            <v>subcontrato instalacion de artefacto</v>
          </cell>
          <cell r="D339" t="str">
            <v>global </v>
          </cell>
          <cell r="G339">
            <v>1125.012</v>
          </cell>
          <cell r="H339">
            <v>1237.5132</v>
          </cell>
        </row>
        <row r="340">
          <cell r="B340">
            <v>2010</v>
          </cell>
          <cell r="H340">
            <v>0</v>
          </cell>
        </row>
        <row r="341">
          <cell r="B341" t="str">
            <v>3001</v>
          </cell>
          <cell r="C341" t="str">
            <v>Nivelación de terreno</v>
          </cell>
          <cell r="D341" t="str">
            <v>m²</v>
          </cell>
          <cell r="G341">
            <v>10</v>
          </cell>
          <cell r="H341">
            <v>0</v>
          </cell>
        </row>
        <row r="342">
          <cell r="B342" t="str">
            <v>3002</v>
          </cell>
          <cell r="C342" t="str">
            <v>Aplicación de curador</v>
          </cell>
          <cell r="D342" t="str">
            <v>m²</v>
          </cell>
          <cell r="G342">
            <v>4.14</v>
          </cell>
          <cell r="H342">
            <v>0</v>
          </cell>
        </row>
        <row r="343">
          <cell r="B343">
            <v>3003</v>
          </cell>
          <cell r="C343" t="str">
            <v>Acarreo interno de bloque</v>
          </cell>
          <cell r="D343" t="str">
            <v>Unidad</v>
          </cell>
          <cell r="G343">
            <v>0.25</v>
          </cell>
          <cell r="H343">
            <v>0</v>
          </cell>
        </row>
        <row r="344">
          <cell r="B344" t="str">
            <v>3004</v>
          </cell>
          <cell r="C344" t="str">
            <v>Colocar y quitar puntal</v>
          </cell>
          <cell r="D344" t="str">
            <v>Unidad</v>
          </cell>
          <cell r="G344">
            <v>8.45</v>
          </cell>
          <cell r="H344">
            <v>0</v>
          </cell>
        </row>
        <row r="345">
          <cell r="B345" t="str">
            <v>3005</v>
          </cell>
          <cell r="C345" t="str">
            <v>Hecha y colocación de tacos de concreto</v>
          </cell>
          <cell r="D345" t="str">
            <v>Unidad</v>
          </cell>
          <cell r="G345">
            <v>0.6669999999999999</v>
          </cell>
          <cell r="H345">
            <v>0</v>
          </cell>
        </row>
        <row r="346">
          <cell r="B346">
            <v>3006</v>
          </cell>
          <cell r="C346" t="str">
            <v>Nivelación de terreno general</v>
          </cell>
          <cell r="D346" t="str">
            <v>m²</v>
          </cell>
          <cell r="G346">
            <v>2.75</v>
          </cell>
          <cell r="H346">
            <v>0</v>
          </cell>
        </row>
        <row r="347">
          <cell r="B347">
            <v>3007</v>
          </cell>
          <cell r="C347" t="str">
            <v>Guaraleado para fundición de piso</v>
          </cell>
          <cell r="D347" t="str">
            <v>m²</v>
          </cell>
          <cell r="G347">
            <v>3.15</v>
          </cell>
          <cell r="H347">
            <v>0</v>
          </cell>
        </row>
        <row r="348">
          <cell r="B348" t="str">
            <v>3008</v>
          </cell>
          <cell r="C348" t="str">
            <v>Acarreo y colocación de grava </v>
          </cell>
          <cell r="D348" t="str">
            <v>m³</v>
          </cell>
          <cell r="G348">
            <v>112.5</v>
          </cell>
          <cell r="H348">
            <v>0</v>
          </cell>
        </row>
        <row r="349">
          <cell r="B349" t="str">
            <v>3009</v>
          </cell>
          <cell r="C349" t="str">
            <v>Instalación de angulo</v>
          </cell>
          <cell r="D349" t="str">
            <v>m</v>
          </cell>
          <cell r="G349">
            <v>15</v>
          </cell>
          <cell r="H349">
            <v>0</v>
          </cell>
        </row>
        <row r="350">
          <cell r="B350">
            <v>3010</v>
          </cell>
          <cell r="C350" t="str">
            <v>Nivelación Afinado 0.15 cm</v>
          </cell>
          <cell r="D350" t="str">
            <v>m²</v>
          </cell>
          <cell r="G350">
            <v>11.384999999999998</v>
          </cell>
          <cell r="H350">
            <v>0</v>
          </cell>
        </row>
        <row r="351">
          <cell r="B351" t="str">
            <v>3011</v>
          </cell>
          <cell r="C351" t="str">
            <v>Fabricación y acarreo de mortero o concreto</v>
          </cell>
          <cell r="D351" t="str">
            <v>m³</v>
          </cell>
          <cell r="G351">
            <v>105</v>
          </cell>
          <cell r="H351">
            <v>0</v>
          </cell>
        </row>
        <row r="352">
          <cell r="B352">
            <v>3012</v>
          </cell>
          <cell r="C352" t="str">
            <v>Fabricación y colocación de lodocreto</v>
          </cell>
          <cell r="D352" t="str">
            <v>m³</v>
          </cell>
          <cell r="G352">
            <v>125</v>
          </cell>
          <cell r="H352">
            <v>0</v>
          </cell>
        </row>
        <row r="353">
          <cell r="B353" t="str">
            <v>3013</v>
          </cell>
          <cell r="C353" t="str">
            <v>Armado, encofrado y fundido de carcamo</v>
          </cell>
          <cell r="D353" t="str">
            <v>Unidad</v>
          </cell>
          <cell r="G353">
            <v>350</v>
          </cell>
          <cell r="H353">
            <v>0</v>
          </cell>
        </row>
        <row r="354">
          <cell r="B354" t="str">
            <v>3014</v>
          </cell>
          <cell r="C354" t="str">
            <v>Aplicación de impermeabilizante asfaltico</v>
          </cell>
          <cell r="D354" t="str">
            <v>m²</v>
          </cell>
          <cell r="G354">
            <v>10</v>
          </cell>
          <cell r="H354">
            <v>0</v>
          </cell>
        </row>
        <row r="355">
          <cell r="B355" t="str">
            <v>3015</v>
          </cell>
          <cell r="C355" t="str">
            <v>Instalación de cuarto bocel en encofrados</v>
          </cell>
          <cell r="D355" t="str">
            <v>m</v>
          </cell>
          <cell r="G355">
            <v>5</v>
          </cell>
          <cell r="H355">
            <v>0</v>
          </cell>
        </row>
        <row r="356">
          <cell r="B356" t="str">
            <v>3016</v>
          </cell>
          <cell r="C356" t="str">
            <v>Instalación de madera en cuartos refrigerados</v>
          </cell>
          <cell r="D356" t="str">
            <v>m</v>
          </cell>
          <cell r="G356">
            <v>17.5</v>
          </cell>
          <cell r="H356">
            <v>0</v>
          </cell>
        </row>
        <row r="357">
          <cell r="B357" t="str">
            <v>3017</v>
          </cell>
          <cell r="C357" t="str">
            <v>Llenado de Grout en pedestales</v>
          </cell>
          <cell r="D357" t="str">
            <v>Unidad</v>
          </cell>
          <cell r="G357">
            <v>100</v>
          </cell>
          <cell r="H357">
            <v>0</v>
          </cell>
        </row>
        <row r="358">
          <cell r="B358" t="str">
            <v>3018</v>
          </cell>
          <cell r="C358" t="str">
            <v>Pulido de filos</v>
          </cell>
          <cell r="H358">
            <v>0</v>
          </cell>
        </row>
        <row r="359">
          <cell r="B359" t="str">
            <v>3019</v>
          </cell>
          <cell r="H359">
            <v>0</v>
          </cell>
        </row>
        <row r="360">
          <cell r="B360" t="str">
            <v>3020</v>
          </cell>
          <cell r="H360">
            <v>0</v>
          </cell>
        </row>
        <row r="361">
          <cell r="B361" t="str">
            <v>3050</v>
          </cell>
          <cell r="C361" t="str">
            <v>Instalación de tuberia PVC 1/2"</v>
          </cell>
          <cell r="D361" t="str">
            <v>m</v>
          </cell>
          <cell r="H361">
            <v>0</v>
          </cell>
        </row>
        <row r="362">
          <cell r="B362" t="str">
            <v>3051</v>
          </cell>
          <cell r="C362" t="str">
            <v>Instalación de tuberia PVC 3/4"</v>
          </cell>
          <cell r="D362" t="str">
            <v>m</v>
          </cell>
          <cell r="H362">
            <v>0</v>
          </cell>
        </row>
        <row r="363">
          <cell r="B363" t="str">
            <v>3052</v>
          </cell>
          <cell r="C363" t="str">
            <v>Instalación de tuberia PVC 1"</v>
          </cell>
          <cell r="D363" t="str">
            <v>m</v>
          </cell>
          <cell r="H363">
            <v>0</v>
          </cell>
        </row>
        <row r="364">
          <cell r="B364" t="str">
            <v>3053</v>
          </cell>
          <cell r="C364" t="str">
            <v>Instalación de tuberia PVC 1 1/2"</v>
          </cell>
          <cell r="D364" t="str">
            <v>m</v>
          </cell>
          <cell r="G364">
            <v>25</v>
          </cell>
          <cell r="H364">
            <v>0</v>
          </cell>
        </row>
        <row r="365">
          <cell r="B365" t="str">
            <v>3054</v>
          </cell>
          <cell r="C365" t="str">
            <v>Instalación de tuberia PVC 2"</v>
          </cell>
          <cell r="D365" t="str">
            <v>m</v>
          </cell>
          <cell r="H365">
            <v>0</v>
          </cell>
        </row>
        <row r="366">
          <cell r="B366" t="str">
            <v>3055</v>
          </cell>
          <cell r="C366" t="str">
            <v>Instalación de tuberia PVC 3"</v>
          </cell>
          <cell r="D366" t="str">
            <v>m</v>
          </cell>
          <cell r="H366">
            <v>0</v>
          </cell>
        </row>
        <row r="367">
          <cell r="B367" t="str">
            <v>3056</v>
          </cell>
          <cell r="C367" t="str">
            <v>Instalación de tuberia PVC 4"</v>
          </cell>
          <cell r="D367" t="str">
            <v>m</v>
          </cell>
          <cell r="G367">
            <v>25</v>
          </cell>
          <cell r="H367">
            <v>0</v>
          </cell>
        </row>
        <row r="368">
          <cell r="B368" t="str">
            <v>3057</v>
          </cell>
          <cell r="C368" t="str">
            <v>Instalación de tuberia PVC 6"</v>
          </cell>
          <cell r="D368" t="str">
            <v>m</v>
          </cell>
          <cell r="G368">
            <v>65</v>
          </cell>
          <cell r="H368">
            <v>0</v>
          </cell>
        </row>
        <row r="369">
          <cell r="B369" t="str">
            <v>3058</v>
          </cell>
          <cell r="C369" t="str">
            <v>Instalación de tuberia PVC 8"</v>
          </cell>
          <cell r="D369" t="str">
            <v>m</v>
          </cell>
          <cell r="G369">
            <v>70</v>
          </cell>
          <cell r="H369">
            <v>0</v>
          </cell>
        </row>
      </sheetData>
      <sheetData sheetId="1">
        <row r="13">
          <cell r="B13" t="str">
            <v>ACEROS</v>
          </cell>
        </row>
        <row r="14">
          <cell r="B14" t="str">
            <v>ace242</v>
          </cell>
          <cell r="C14" t="str">
            <v>ACERO No. 2 G.40 20'</v>
          </cell>
          <cell r="D14" t="str">
            <v>VARILLA</v>
          </cell>
          <cell r="E14">
            <v>0</v>
          </cell>
        </row>
        <row r="15">
          <cell r="B15" t="str">
            <v>ace542</v>
          </cell>
          <cell r="C15" t="str">
            <v>ACERO No. 5 G.40 20'</v>
          </cell>
          <cell r="D15" t="str">
            <v>VARILLA</v>
          </cell>
          <cell r="E15">
            <v>0</v>
          </cell>
        </row>
        <row r="16">
          <cell r="B16" t="str">
            <v>ace243</v>
          </cell>
          <cell r="C16" t="str">
            <v>ACERO No. 2 x30' G.40 </v>
          </cell>
          <cell r="D16" t="str">
            <v>VARILLA</v>
          </cell>
          <cell r="E16">
            <v>32.2371</v>
          </cell>
        </row>
        <row r="17">
          <cell r="B17" t="str">
            <v>ace343</v>
          </cell>
          <cell r="C17" t="str">
            <v>ACERO No. 3 x 30' G.40 </v>
          </cell>
          <cell r="D17" t="str">
            <v>VARILLA</v>
          </cell>
          <cell r="E17">
            <v>105.8</v>
          </cell>
          <cell r="F17">
            <v>105.8</v>
          </cell>
        </row>
        <row r="18">
          <cell r="B18" t="str">
            <v>ace443</v>
          </cell>
          <cell r="C18" t="str">
            <v>ACERO No. 4 x30' G.40 </v>
          </cell>
          <cell r="D18" t="str">
            <v>VARILLA</v>
          </cell>
          <cell r="E18">
            <v>190.89999999999998</v>
          </cell>
        </row>
        <row r="19">
          <cell r="B19" t="str">
            <v>ace543</v>
          </cell>
          <cell r="C19" t="str">
            <v>ACERO No. 5 x30' G.40 </v>
          </cell>
          <cell r="D19" t="str">
            <v>VARILLA</v>
          </cell>
          <cell r="E19">
            <v>299.34499999999997</v>
          </cell>
          <cell r="F19">
            <v>301</v>
          </cell>
        </row>
        <row r="20">
          <cell r="B20" t="str">
            <v>ace643</v>
          </cell>
          <cell r="C20" t="str">
            <v>ACERO No. 6 x 30' G.40 </v>
          </cell>
          <cell r="D20" t="str">
            <v>VARILLA</v>
          </cell>
          <cell r="E20">
            <v>427.639</v>
          </cell>
        </row>
        <row r="21">
          <cell r="B21" t="str">
            <v>ace843</v>
          </cell>
          <cell r="C21" t="str">
            <v>ACERO No. 8 G.40 </v>
          </cell>
          <cell r="D21" t="str">
            <v>VARILLA</v>
          </cell>
          <cell r="E21">
            <v>0</v>
          </cell>
        </row>
        <row r="22">
          <cell r="B22" t="str">
            <v>ace444</v>
          </cell>
          <cell r="C22" t="str">
            <v>ACERO No. 4 G.40 40'</v>
          </cell>
          <cell r="D22" t="str">
            <v>.,</v>
          </cell>
          <cell r="E22">
            <v>0</v>
          </cell>
        </row>
        <row r="23">
          <cell r="B23" t="str">
            <v>ace544</v>
          </cell>
          <cell r="C23" t="str">
            <v>ACERO No. 5 G.40 40'</v>
          </cell>
          <cell r="E23">
            <v>0</v>
          </cell>
        </row>
        <row r="24">
          <cell r="B24" t="str">
            <v>ace644</v>
          </cell>
          <cell r="C24" t="str">
            <v>ACERO No. 6 G.40 30'</v>
          </cell>
          <cell r="D24" t="str">
            <v>VARILLA</v>
          </cell>
          <cell r="E24">
            <v>0</v>
          </cell>
        </row>
        <row r="25">
          <cell r="B25" t="str">
            <v>ace844</v>
          </cell>
          <cell r="C25" t="str">
            <v>ACERO No. 8 G.40 30'</v>
          </cell>
          <cell r="D25" t="str">
            <v>VARILLA</v>
          </cell>
          <cell r="E25">
            <v>0</v>
          </cell>
        </row>
        <row r="26">
          <cell r="B26" t="str">
            <v>ace362</v>
          </cell>
          <cell r="C26" t="str">
            <v>ACERO No. 3 G.60 20'</v>
          </cell>
          <cell r="D26" t="str">
            <v>VARILLA</v>
          </cell>
          <cell r="E26">
            <v>0</v>
          </cell>
        </row>
        <row r="27">
          <cell r="B27" t="str">
            <v>ace263</v>
          </cell>
          <cell r="C27" t="str">
            <v>ACERO No. 2 G.60 30'</v>
          </cell>
          <cell r="D27" t="str">
            <v>VARILLA</v>
          </cell>
          <cell r="E27">
            <v>32.2371</v>
          </cell>
        </row>
        <row r="28">
          <cell r="B28" t="str">
            <v>ace363</v>
          </cell>
          <cell r="C28" t="str">
            <v>ACERO No. 3 G.60 30'</v>
          </cell>
          <cell r="D28" t="str">
            <v>VARILLA</v>
          </cell>
          <cell r="E28">
            <v>105.8</v>
          </cell>
        </row>
        <row r="29">
          <cell r="B29" t="str">
            <v>ace463</v>
          </cell>
          <cell r="C29" t="str">
            <v>ACERO No. 4 G.60 30'</v>
          </cell>
          <cell r="D29" t="str">
            <v>VARILLA</v>
          </cell>
          <cell r="E29">
            <v>190.89999999999998</v>
          </cell>
        </row>
        <row r="30">
          <cell r="B30" t="str">
            <v>ace563</v>
          </cell>
          <cell r="C30" t="str">
            <v>ACERO No. 5 G.60 30'</v>
          </cell>
          <cell r="D30" t="str">
            <v>VARILLA</v>
          </cell>
          <cell r="E30">
            <v>299.34499999999997</v>
          </cell>
        </row>
        <row r="31">
          <cell r="B31" t="str">
            <v>ace663</v>
          </cell>
          <cell r="C31" t="str">
            <v>ACERO No. 6 G.60 30'</v>
          </cell>
          <cell r="D31" t="str">
            <v>VARILLA</v>
          </cell>
          <cell r="E31">
            <v>427.639</v>
          </cell>
        </row>
        <row r="32">
          <cell r="B32" t="str">
            <v>ace763</v>
          </cell>
          <cell r="C32" t="str">
            <v>ACERO No. 6 G.60 30'</v>
          </cell>
          <cell r="D32" t="str">
            <v>VARILLA</v>
          </cell>
          <cell r="E32">
            <v>609.4884999999999</v>
          </cell>
        </row>
        <row r="33">
          <cell r="B33" t="str">
            <v>ace863</v>
          </cell>
          <cell r="C33" t="str">
            <v>ACERO No. 8 G.60 30'</v>
          </cell>
          <cell r="D33" t="str">
            <v>VARILLA</v>
          </cell>
          <cell r="E33">
            <v>782.5749999999999</v>
          </cell>
        </row>
        <row r="34">
          <cell r="B34" t="str">
            <v>cla</v>
          </cell>
          <cell r="C34" t="str">
            <v>CLAVO </v>
          </cell>
          <cell r="D34" t="str">
            <v>LIBRA</v>
          </cell>
          <cell r="E34">
            <v>14.95</v>
          </cell>
        </row>
        <row r="35">
          <cell r="B35" t="str">
            <v>ala</v>
          </cell>
          <cell r="C35" t="str">
            <v>ALAMBRE DE AMARRE</v>
          </cell>
          <cell r="D35" t="str">
            <v>LIBRA</v>
          </cell>
          <cell r="E35">
            <v>12.535</v>
          </cell>
          <cell r="F35">
            <v>16</v>
          </cell>
        </row>
        <row r="36">
          <cell r="B36" t="str">
            <v>ele4</v>
          </cell>
          <cell r="C36" t="str">
            <v>ELECTROMALLA 6*6 4/4</v>
          </cell>
          <cell r="D36" t="str">
            <v>UND</v>
          </cell>
          <cell r="E36">
            <v>1345.4424999999999</v>
          </cell>
        </row>
        <row r="37">
          <cell r="B37" t="str">
            <v>ele3</v>
          </cell>
          <cell r="C37" t="str">
            <v>ELECTROMALLA 6*6 3/3</v>
          </cell>
          <cell r="D37" t="str">
            <v>UND</v>
          </cell>
          <cell r="E37">
            <v>0</v>
          </cell>
        </row>
        <row r="38">
          <cell r="B38" t="str">
            <v>ele6</v>
          </cell>
          <cell r="C38" t="str">
            <v>ELECTROMALLA 6X6,6/6</v>
          </cell>
          <cell r="D38" t="str">
            <v>UND</v>
          </cell>
          <cell r="E38">
            <v>0</v>
          </cell>
        </row>
        <row r="41">
          <cell r="B41" t="str">
            <v>AGLOMERANTES Y AGREGADOS</v>
          </cell>
        </row>
        <row r="42">
          <cell r="B42" t="str">
            <v>rio</v>
          </cell>
          <cell r="C42" t="str">
            <v>ARENA DE RIO</v>
          </cell>
          <cell r="D42" t="str">
            <v>m³</v>
          </cell>
          <cell r="E42">
            <v>420</v>
          </cell>
          <cell r="F42">
            <v>450</v>
          </cell>
        </row>
        <row r="43">
          <cell r="B43" t="str">
            <v>cal</v>
          </cell>
          <cell r="C43" t="str">
            <v>CAL HIDRATADA 20 KILOS</v>
          </cell>
          <cell r="D43" t="str">
            <v>BOLSA</v>
          </cell>
        </row>
        <row r="44">
          <cell r="B44" t="str">
            <v>cemu</v>
          </cell>
          <cell r="C44" t="str">
            <v>CEMENTO GRIS UGC</v>
          </cell>
          <cell r="D44" t="str">
            <v>BOLSA</v>
          </cell>
          <cell r="E44">
            <v>168.8</v>
          </cell>
          <cell r="F44">
            <v>168.8</v>
          </cell>
        </row>
        <row r="45">
          <cell r="B45" t="str">
            <v>pied</v>
          </cell>
          <cell r="C45" t="str">
            <v>Grava 3/4"</v>
          </cell>
          <cell r="D45" t="str">
            <v>m³</v>
          </cell>
          <cell r="E45">
            <v>420</v>
          </cell>
          <cell r="F45">
            <v>521.7</v>
          </cell>
        </row>
        <row r="46">
          <cell r="B46" t="str">
            <v>sele</v>
          </cell>
          <cell r="C46" t="str">
            <v>SELECTO</v>
          </cell>
          <cell r="D46" t="str">
            <v>m³</v>
          </cell>
          <cell r="E46">
            <v>120</v>
          </cell>
        </row>
        <row r="47">
          <cell r="B47" t="str">
            <v>pulido</v>
          </cell>
          <cell r="C47" t="str">
            <v>Pulido pegafuerte (8.0m²/saco)</v>
          </cell>
          <cell r="D47" t="str">
            <v>bolsa</v>
          </cell>
          <cell r="E47">
            <v>156</v>
          </cell>
        </row>
        <row r="48">
          <cell r="B48" t="str">
            <v>areros</v>
          </cell>
          <cell r="C48" t="str">
            <v>Arenilla rosada</v>
          </cell>
          <cell r="D48" t="str">
            <v>m³</v>
          </cell>
          <cell r="E48">
            <v>420</v>
          </cell>
        </row>
        <row r="49">
          <cell r="B49" t="str">
            <v>aguac</v>
          </cell>
          <cell r="C49" t="str">
            <v>Agua para construcción</v>
          </cell>
          <cell r="D49" t="str">
            <v>Galón</v>
          </cell>
          <cell r="F49">
            <v>0.35</v>
          </cell>
        </row>
        <row r="51">
          <cell r="B51" t="str">
            <v>BLOCK</v>
          </cell>
        </row>
        <row r="52">
          <cell r="C52" t="str">
            <v>Flete de block al proyecto</v>
          </cell>
          <cell r="E52">
            <v>672.0000000000001</v>
          </cell>
        </row>
        <row r="53">
          <cell r="B53" t="str">
            <v>blo0970</v>
          </cell>
          <cell r="C53" t="str">
            <v>70 KG BLOCK 09x19x39cm -entero-</v>
          </cell>
          <cell r="D53" t="str">
            <v>UNIDAD</v>
          </cell>
          <cell r="E53">
            <v>7.72</v>
          </cell>
        </row>
        <row r="54">
          <cell r="B54" t="str">
            <v>blo1470</v>
          </cell>
          <cell r="C54" t="str">
            <v>70 KG BLOCK 14x19x39cm -entero-</v>
          </cell>
          <cell r="D54" t="str">
            <v>UNIDAD</v>
          </cell>
          <cell r="E54">
            <v>11.3</v>
          </cell>
          <cell r="F54">
            <v>11.65</v>
          </cell>
        </row>
        <row r="55">
          <cell r="B55" t="str">
            <v>blu1470</v>
          </cell>
          <cell r="C55" t="str">
            <v>70 KG BLOCK 14x19x39cm -solera-</v>
          </cell>
          <cell r="D55" t="str">
            <v>UNIDAD</v>
          </cell>
        </row>
        <row r="56">
          <cell r="B56" t="str">
            <v>mit1470</v>
          </cell>
          <cell r="C56" t="str">
            <v>70 KG BLOCK 14x19x19cm -mitad-</v>
          </cell>
          <cell r="D56" t="str">
            <v>UNIDAD</v>
          </cell>
        </row>
        <row r="57">
          <cell r="B57" t="str">
            <v>blo1970</v>
          </cell>
          <cell r="C57" t="str">
            <v>70 KG BLOCK 19x19x39cm -entero-</v>
          </cell>
          <cell r="D57" t="str">
            <v>UNIDAD</v>
          </cell>
          <cell r="E57">
            <v>14.4</v>
          </cell>
        </row>
        <row r="58">
          <cell r="B58" t="str">
            <v>blu1970</v>
          </cell>
          <cell r="C58" t="str">
            <v>70 KG BLOCK 19x19x39cm -solera-</v>
          </cell>
          <cell r="D58" t="str">
            <v>UNIDAD</v>
          </cell>
        </row>
        <row r="59">
          <cell r="B59" t="str">
            <v>mit1970</v>
          </cell>
          <cell r="C59" t="str">
            <v>70 KG BLOCK 19x19x19cm -mitad-</v>
          </cell>
          <cell r="D59" t="str">
            <v>UNIDAD</v>
          </cell>
        </row>
        <row r="60">
          <cell r="B60" t="str">
            <v>blos15</v>
          </cell>
          <cell r="C60" t="str">
            <v>bloque split face gris gris de 6"</v>
          </cell>
          <cell r="D60" t="str">
            <v>UNIDAD</v>
          </cell>
          <cell r="E60">
            <v>26.5</v>
          </cell>
        </row>
        <row r="61">
          <cell r="B61" t="str">
            <v>tconc</v>
          </cell>
          <cell r="C61" t="str">
            <v>Tacos de concreto</v>
          </cell>
          <cell r="D61" t="str">
            <v>Unidad</v>
          </cell>
          <cell r="E61">
            <v>3.5</v>
          </cell>
        </row>
        <row r="63">
          <cell r="B63" t="str">
            <v>LADRILLOS Y BALDOSAS</v>
          </cell>
        </row>
        <row r="64">
          <cell r="B64" t="str">
            <v>fladdoble5</v>
          </cell>
          <cell r="C64" t="str">
            <v>FACHALETA DOBLE 5X6.5X23</v>
          </cell>
          <cell r="D64" t="str">
            <v>UNIDAD</v>
          </cell>
        </row>
        <row r="66">
          <cell r="B66" t="str">
            <v>CONCRETOS</v>
          </cell>
        </row>
        <row r="67">
          <cell r="B67" t="str">
            <v>c.30.034</v>
          </cell>
          <cell r="C67" t="str">
            <v>CONCRETO 3000 PSI AGREGADO 3/4  210kg/cm2</v>
          </cell>
          <cell r="D67" t="str">
            <v>M^3</v>
          </cell>
          <cell r="E67">
            <v>2630</v>
          </cell>
        </row>
        <row r="68">
          <cell r="B68" t="str">
            <v>c.30.034f</v>
          </cell>
          <cell r="C68" t="str">
            <v>CONCRETO 3000 PSI AGREGADO 3/4 FLUIDO</v>
          </cell>
          <cell r="D68" t="str">
            <v>M^3</v>
          </cell>
          <cell r="E68">
            <v>0</v>
          </cell>
        </row>
        <row r="69">
          <cell r="B69" t="str">
            <v>c.35.034</v>
          </cell>
          <cell r="C69" t="str">
            <v>CONCRETO 3500 PSI AGREGADO 3/4</v>
          </cell>
          <cell r="D69" t="str">
            <v>M^3</v>
          </cell>
          <cell r="E69">
            <v>2655</v>
          </cell>
        </row>
        <row r="70">
          <cell r="B70" t="str">
            <v>c.40.034</v>
          </cell>
          <cell r="C70" t="str">
            <v>CONCRETO 4000 PSI AGREGADO 3/4 280kg/cm2</v>
          </cell>
          <cell r="D70" t="str">
            <v>M^3</v>
          </cell>
          <cell r="E70">
            <v>2800</v>
          </cell>
          <cell r="F70">
            <v>3150</v>
          </cell>
        </row>
        <row r="71">
          <cell r="B71" t="str">
            <v>c.45.034</v>
          </cell>
          <cell r="C71" t="str">
            <v>CONCRETO 4500 PSI AGREGADO 3/4</v>
          </cell>
          <cell r="D71" t="str">
            <v>M^3</v>
          </cell>
          <cell r="E71">
            <v>3150</v>
          </cell>
          <cell r="F71">
            <v>3150</v>
          </cell>
        </row>
        <row r="72">
          <cell r="B72" t="str">
            <v>c.50.034</v>
          </cell>
          <cell r="C72" t="str">
            <v>CONCRETO 5000 PSI AGREGADO 3/6</v>
          </cell>
          <cell r="D72" t="str">
            <v>M^3</v>
          </cell>
          <cell r="E72">
            <v>0</v>
          </cell>
        </row>
        <row r="73">
          <cell r="B73" t="str">
            <v>bom</v>
          </cell>
          <cell r="C73" t="str">
            <v>BOMBEO DE CONCRETO</v>
          </cell>
          <cell r="D73" t="str">
            <v>M^3</v>
          </cell>
          <cell r="E73">
            <v>200</v>
          </cell>
        </row>
        <row r="75">
          <cell r="B75" t="str">
            <v>MADERA DE CONSTRUCCION</v>
          </cell>
        </row>
        <row r="76">
          <cell r="B76" t="str">
            <v>mad</v>
          </cell>
          <cell r="C76" t="str">
            <v>MADERA DE PINO RUSTICA</v>
          </cell>
          <cell r="D76" t="str">
            <v>PIE-TABLAR</v>
          </cell>
          <cell r="E76">
            <v>16</v>
          </cell>
        </row>
        <row r="77">
          <cell r="B77" t="str">
            <v>mad2.3.8</v>
          </cell>
          <cell r="C77" t="str">
            <v>Madera de pino rustica 2"x3"x8'</v>
          </cell>
          <cell r="D77" t="str">
            <v>Pieza</v>
          </cell>
          <cell r="E77">
            <v>64</v>
          </cell>
        </row>
        <row r="84">
          <cell r="B84" t="str">
            <v>COMBUSTIBLES Y LUBRICANTES</v>
          </cell>
        </row>
        <row r="85">
          <cell r="B85" t="str">
            <v>gas</v>
          </cell>
          <cell r="C85" t="str">
            <v>GASOLINA REGULAR</v>
          </cell>
          <cell r="D85" t="str">
            <v>GALON</v>
          </cell>
          <cell r="E85">
            <v>100</v>
          </cell>
        </row>
        <row r="86">
          <cell r="B86" t="str">
            <v>acei2t</v>
          </cell>
          <cell r="C86" t="str">
            <v>ACEITE 2T</v>
          </cell>
          <cell r="D86" t="str">
            <v>CUARTO</v>
          </cell>
          <cell r="E86">
            <v>70</v>
          </cell>
        </row>
        <row r="88">
          <cell r="B88" t="str">
            <v>TUBERIA RIB-LOCK (precio incluye instalacion, sin silletas)</v>
          </cell>
        </row>
        <row r="89">
          <cell r="B89" t="str">
            <v>rib8</v>
          </cell>
          <cell r="C89" t="str">
            <v>TUBO RIBLOCK 8"</v>
          </cell>
          <cell r="D89" t="str">
            <v>METRO-LINEAL</v>
          </cell>
          <cell r="E89">
            <v>81.4716</v>
          </cell>
        </row>
        <row r="90">
          <cell r="B90" t="str">
            <v>rib10</v>
          </cell>
          <cell r="C90" t="str">
            <v>TUBO RIBLOCK 10"</v>
          </cell>
          <cell r="D90" t="str">
            <v>METRO-LINEAL</v>
          </cell>
          <cell r="E90">
            <v>93.5916</v>
          </cell>
        </row>
        <row r="91">
          <cell r="B91" t="str">
            <v>rib12</v>
          </cell>
          <cell r="C91" t="str">
            <v>TUBO RIBLOCK 12"</v>
          </cell>
          <cell r="D91" t="str">
            <v>METRO-LINEAL</v>
          </cell>
          <cell r="E91">
            <v>192.8133</v>
          </cell>
        </row>
        <row r="92">
          <cell r="B92" t="str">
            <v>rib15</v>
          </cell>
          <cell r="C92" t="str">
            <v>TUBO RIBLOCK 15"</v>
          </cell>
          <cell r="D92" t="str">
            <v>METRO-LINEAL</v>
          </cell>
          <cell r="E92">
            <v>245.38</v>
          </cell>
        </row>
        <row r="93">
          <cell r="B93" t="str">
            <v>rib18</v>
          </cell>
          <cell r="C93" t="str">
            <v>TUBO RIBLOCK 18"</v>
          </cell>
          <cell r="D93" t="str">
            <v>METRO-LINEAL</v>
          </cell>
          <cell r="E93">
            <v>291.85</v>
          </cell>
        </row>
        <row r="94">
          <cell r="B94" t="str">
            <v>rib24</v>
          </cell>
          <cell r="C94" t="str">
            <v>TUBO RIBLOCK 24"</v>
          </cell>
          <cell r="D94" t="str">
            <v>METRO-LINEAL</v>
          </cell>
          <cell r="E94">
            <v>594.9533</v>
          </cell>
        </row>
        <row r="96">
          <cell r="B96" t="str">
            <v>TUBERIA PVC</v>
          </cell>
        </row>
        <row r="98">
          <cell r="B98" t="str">
            <v>_3pvc250</v>
          </cell>
          <cell r="C98" t="str">
            <v>TUBO PVC 3"</v>
          </cell>
          <cell r="D98" t="str">
            <v>TUBO-6m.</v>
          </cell>
          <cell r="E98">
            <v>461.92</v>
          </cell>
        </row>
        <row r="100">
          <cell r="B100" t="str">
            <v>_4PVC160</v>
          </cell>
          <cell r="C100" t="str">
            <v>TUBO PVC  4"</v>
          </cell>
          <cell r="D100" t="str">
            <v>TUBO-6m.</v>
          </cell>
          <cell r="E100">
            <v>509.61</v>
          </cell>
        </row>
        <row r="102">
          <cell r="B102" t="str">
            <v>ACCESORIOS PVC -drenaje sanitario y pluvial-</v>
          </cell>
        </row>
        <row r="104">
          <cell r="B104" t="str">
            <v>scodo904</v>
          </cell>
          <cell r="C104" t="str">
            <v>CODO 90 GRADOS</v>
          </cell>
          <cell r="D104" t="str">
            <v>UNIDAD</v>
          </cell>
          <cell r="E104">
            <v>45.92</v>
          </cell>
        </row>
        <row r="106">
          <cell r="B106" t="str">
            <v>SOLVENTES Y PEGAMENTOS</v>
          </cell>
        </row>
        <row r="107">
          <cell r="B107" t="str">
            <v>tangit</v>
          </cell>
          <cell r="C107" t="str">
            <v>TANGIT</v>
          </cell>
          <cell r="D107" t="str">
            <v>GALON</v>
          </cell>
          <cell r="E107">
            <v>432</v>
          </cell>
        </row>
        <row r="108">
          <cell r="B108" t="str">
            <v>asolr</v>
          </cell>
          <cell r="C108" t="str">
            <v>KURAD (rendimiento 18m2/gl)</v>
          </cell>
          <cell r="D108" t="str">
            <v>GALON</v>
          </cell>
          <cell r="E108">
            <v>133.7945</v>
          </cell>
        </row>
        <row r="109">
          <cell r="B109" t="str">
            <v>asolb</v>
          </cell>
          <cell r="C109" t="str">
            <v>ANTISOL BLANCO</v>
          </cell>
          <cell r="D109" t="str">
            <v>GALON</v>
          </cell>
          <cell r="E109">
            <v>0</v>
          </cell>
        </row>
        <row r="110">
          <cell r="B110" t="str">
            <v>frante</v>
          </cell>
          <cell r="C110" t="str">
            <v>DESENCOFRANTE (Eucoslip rendimietno 18m2/gls)</v>
          </cell>
          <cell r="D110" t="str">
            <v>GALON</v>
          </cell>
          <cell r="E110">
            <v>102.99016000000002</v>
          </cell>
        </row>
        <row r="112">
          <cell r="B112" t="str">
            <v>TRANSPORTE</v>
          </cell>
        </row>
        <row r="113">
          <cell r="B113" t="str">
            <v>flete</v>
          </cell>
          <cell r="C113" t="str">
            <v>Flete de ripio de 5m3</v>
          </cell>
          <cell r="D113" t="str">
            <v>flt</v>
          </cell>
          <cell r="E113">
            <v>600</v>
          </cell>
        </row>
        <row r="115">
          <cell r="B115" t="str">
            <v>OTROS</v>
          </cell>
        </row>
        <row r="116">
          <cell r="B116" t="str">
            <v>esp</v>
          </cell>
          <cell r="C116" t="str">
            <v>Esponjas para pulir (1.0 / 50.0 m²)</v>
          </cell>
          <cell r="D116" t="str">
            <v>unidad</v>
          </cell>
          <cell r="E116">
            <v>80</v>
          </cell>
        </row>
        <row r="117">
          <cell r="B117" t="str">
            <v>dconc9</v>
          </cell>
          <cell r="C117" t="str">
            <v>Disco diamantado para corte de concreto 9"</v>
          </cell>
          <cell r="D117" t="str">
            <v>unidad</v>
          </cell>
          <cell r="E117">
            <v>650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"/>
      <sheetName val="Mano Obr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materiales"/>
      <sheetName val="maquinaria"/>
      <sheetName val="Formato"/>
      <sheetName val="Presupuesto"/>
      <sheetName val="Unit.PMRT"/>
      <sheetName val="Indirectos"/>
      <sheetName val="RCaballeros"/>
    </sheetNames>
    <sheetDataSet>
      <sheetData sheetId="1">
        <row r="38">
          <cell r="H38">
            <v>1146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materiales"/>
      <sheetName val="maquinaria"/>
      <sheetName val="Unitarios Acero"/>
      <sheetName val="Unitarios Cofradia"/>
      <sheetName val="Cofradia"/>
      <sheetName val="Indirectos"/>
      <sheetName val="Pres. Muros"/>
      <sheetName val="Unitarios de Muros"/>
      <sheetName val="MUROS M2"/>
      <sheetName val="muros con geomalla"/>
      <sheetName val="Comparativo"/>
      <sheetName val="Tabla de muros"/>
    </sheetNames>
    <sheetDataSet>
      <sheetData sheetId="1">
        <row r="21">
          <cell r="H21">
            <v>32.3604</v>
          </cell>
        </row>
        <row r="22">
          <cell r="H22">
            <v>93.93</v>
          </cell>
        </row>
        <row r="23">
          <cell r="H23">
            <v>166.852</v>
          </cell>
        </row>
        <row r="24">
          <cell r="H24">
            <v>260.378</v>
          </cell>
        </row>
        <row r="46">
          <cell r="H46">
            <v>14.574545454545454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materiales"/>
      <sheetName val="maquinaria"/>
      <sheetName val="Unitarios Cofradia-1-"/>
      <sheetName val="Cofradia"/>
      <sheetName val="Indirectos"/>
    </sheetNames>
    <sheetDataSet>
      <sheetData sheetId="1">
        <row r="21">
          <cell r="H21">
            <v>38.31984</v>
          </cell>
        </row>
        <row r="23">
          <cell r="H23">
            <v>190.6424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materiales"/>
      <sheetName val="maquinaria"/>
      <sheetName val="Formato"/>
      <sheetName val="Presupuesto"/>
      <sheetName val="Unit.Gildan"/>
      <sheetName val="Indirectos"/>
    </sheetNames>
    <sheetDataSet>
      <sheetData sheetId="1">
        <row r="28">
          <cell r="H28">
            <v>92.2095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esupuesto modificado"/>
      <sheetName val="Presupuesto modificad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96"/>
  <sheetViews>
    <sheetView tabSelected="1" zoomScale="80" zoomScaleNormal="80" zoomScalePageLayoutView="0" workbookViewId="0" topLeftCell="A1">
      <selection activeCell="B55" sqref="B55"/>
    </sheetView>
  </sheetViews>
  <sheetFormatPr defaultColWidth="10.8515625" defaultRowHeight="12.75"/>
  <cols>
    <col min="1" max="1" width="10.8515625" style="6" customWidth="1"/>
    <col min="2" max="2" width="11.7109375" style="5" bestFit="1" customWidth="1"/>
    <col min="3" max="3" width="85.00390625" style="6" customWidth="1"/>
    <col min="4" max="4" width="11.421875" style="6" customWidth="1"/>
    <col min="5" max="5" width="15.00390625" style="17" bestFit="1" customWidth="1"/>
    <col min="6" max="6" width="16.57421875" style="6" hidden="1" customWidth="1"/>
    <col min="7" max="7" width="18.7109375" style="6" customWidth="1"/>
    <col min="8" max="8" width="21.28125" style="6" customWidth="1"/>
    <col min="9" max="9" width="27.28125" style="6" customWidth="1"/>
    <col min="10" max="10" width="38.140625" style="6" customWidth="1"/>
    <col min="11" max="11" width="17.8515625" style="6" bestFit="1" customWidth="1"/>
    <col min="12" max="12" width="40.57421875" style="6" customWidth="1"/>
    <col min="13" max="13" width="10.8515625" style="6" customWidth="1"/>
    <col min="14" max="16384" width="10.8515625" style="6" customWidth="1"/>
  </cols>
  <sheetData>
    <row r="1" spans="3:9" ht="25.5" customHeight="1">
      <c r="C1" s="203"/>
      <c r="D1" s="203"/>
      <c r="E1" s="203"/>
      <c r="F1" s="203"/>
      <c r="G1" s="203"/>
      <c r="H1" s="203"/>
      <c r="I1" s="203"/>
    </row>
    <row r="2" spans="2:9" ht="33" customHeight="1">
      <c r="B2" s="204" t="s">
        <v>111</v>
      </c>
      <c r="C2" s="204"/>
      <c r="D2" s="204"/>
      <c r="E2" s="204"/>
      <c r="F2" s="204"/>
      <c r="G2" s="204"/>
      <c r="H2" s="204"/>
      <c r="I2" s="204"/>
    </row>
    <row r="3" spans="2:10" ht="16.5">
      <c r="B3" s="205" t="s">
        <v>112</v>
      </c>
      <c r="C3" s="205"/>
      <c r="D3" s="205"/>
      <c r="E3" s="205"/>
      <c r="F3" s="205"/>
      <c r="G3" s="205"/>
      <c r="H3" s="205"/>
      <c r="I3" s="205"/>
      <c r="J3" s="1"/>
    </row>
    <row r="4" spans="2:9" ht="22.5" customHeight="1" thickBot="1">
      <c r="B4" s="160"/>
      <c r="C4" s="160"/>
      <c r="D4" s="160"/>
      <c r="E4" s="160"/>
      <c r="F4" s="172"/>
      <c r="G4" s="172"/>
      <c r="H4" s="160"/>
      <c r="I4" s="7"/>
    </row>
    <row r="5" spans="2:9" s="8" customFormat="1" ht="42" customHeight="1" thickBot="1">
      <c r="B5" s="40" t="s">
        <v>15</v>
      </c>
      <c r="C5" s="41" t="s">
        <v>7</v>
      </c>
      <c r="D5" s="42" t="s">
        <v>0</v>
      </c>
      <c r="E5" s="42" t="s">
        <v>16</v>
      </c>
      <c r="F5" s="91" t="s">
        <v>17</v>
      </c>
      <c r="G5" s="43" t="s">
        <v>17</v>
      </c>
      <c r="H5" s="43" t="s">
        <v>27</v>
      </c>
      <c r="I5" s="44" t="s">
        <v>18</v>
      </c>
    </row>
    <row r="6" spans="1:83" s="183" customFormat="1" ht="24.75" customHeight="1" thickBot="1">
      <c r="A6" s="1"/>
      <c r="B6" s="173">
        <v>1</v>
      </c>
      <c r="C6" s="174" t="s">
        <v>4</v>
      </c>
      <c r="D6" s="175"/>
      <c r="E6" s="176"/>
      <c r="F6" s="177">
        <v>1.19</v>
      </c>
      <c r="G6" s="178"/>
      <c r="H6" s="178"/>
      <c r="I6" s="150">
        <f>SUM(H7:H14)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2:83" s="23" customFormat="1" ht="16.5">
      <c r="B7" s="64">
        <v>1</v>
      </c>
      <c r="C7" s="126" t="s">
        <v>52</v>
      </c>
      <c r="D7" s="38" t="s">
        <v>14</v>
      </c>
      <c r="E7" s="82">
        <v>1</v>
      </c>
      <c r="F7" s="133">
        <v>4500</v>
      </c>
      <c r="G7" s="182"/>
      <c r="H7" s="182">
        <f aca="true" t="shared" si="0" ref="H7:H14">+E7*G7</f>
        <v>0</v>
      </c>
      <c r="I7" s="18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2:83" s="23" customFormat="1" ht="24.75" customHeight="1">
      <c r="B8" s="96">
        <v>2</v>
      </c>
      <c r="C8" s="2" t="s">
        <v>8</v>
      </c>
      <c r="D8" s="22" t="s">
        <v>14</v>
      </c>
      <c r="E8" s="93">
        <v>1</v>
      </c>
      <c r="F8" s="3">
        <v>2500</v>
      </c>
      <c r="G8" s="92"/>
      <c r="H8" s="92">
        <f t="shared" si="0"/>
        <v>0</v>
      </c>
      <c r="I8" s="5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2:9" s="1" customFormat="1" ht="16.5">
      <c r="B9" s="96">
        <v>3</v>
      </c>
      <c r="C9" s="18" t="s">
        <v>59</v>
      </c>
      <c r="D9" s="20" t="s">
        <v>14</v>
      </c>
      <c r="E9" s="11">
        <v>1</v>
      </c>
      <c r="F9" s="92">
        <v>2500</v>
      </c>
      <c r="G9" s="92"/>
      <c r="H9" s="92">
        <f t="shared" si="0"/>
        <v>0</v>
      </c>
      <c r="I9" s="55"/>
    </row>
    <row r="10" spans="2:9" s="1" customFormat="1" ht="24" customHeight="1">
      <c r="B10" s="96">
        <v>4</v>
      </c>
      <c r="C10" s="18" t="s">
        <v>93</v>
      </c>
      <c r="D10" s="20" t="s">
        <v>3</v>
      </c>
      <c r="E10" s="11">
        <v>105.8</v>
      </c>
      <c r="F10" s="92">
        <v>88</v>
      </c>
      <c r="G10" s="92"/>
      <c r="H10" s="92">
        <f t="shared" si="0"/>
        <v>0</v>
      </c>
      <c r="I10" s="55"/>
    </row>
    <row r="11" spans="2:9" s="1" customFormat="1" ht="24" customHeight="1">
      <c r="B11" s="96">
        <v>5</v>
      </c>
      <c r="C11" s="18" t="s">
        <v>78</v>
      </c>
      <c r="D11" s="20" t="s">
        <v>69</v>
      </c>
      <c r="E11" s="11">
        <v>2</v>
      </c>
      <c r="F11" s="92">
        <v>1000</v>
      </c>
      <c r="G11" s="92"/>
      <c r="H11" s="92">
        <f t="shared" si="0"/>
        <v>0</v>
      </c>
      <c r="I11" s="55"/>
    </row>
    <row r="12" spans="2:9" s="1" customFormat="1" ht="24" customHeight="1">
      <c r="B12" s="96">
        <v>6</v>
      </c>
      <c r="C12" s="18" t="s">
        <v>102</v>
      </c>
      <c r="D12" s="20" t="s">
        <v>14</v>
      </c>
      <c r="E12" s="11">
        <v>1</v>
      </c>
      <c r="F12" s="92">
        <v>4000</v>
      </c>
      <c r="G12" s="92"/>
      <c r="H12" s="92">
        <f t="shared" si="0"/>
        <v>0</v>
      </c>
      <c r="I12" s="55"/>
    </row>
    <row r="13" spans="2:9" s="1" customFormat="1" ht="16.5">
      <c r="B13" s="96">
        <v>7</v>
      </c>
      <c r="C13" s="2" t="s">
        <v>9</v>
      </c>
      <c r="D13" s="22" t="s">
        <v>56</v>
      </c>
      <c r="E13" s="93">
        <v>5</v>
      </c>
      <c r="F13" s="3">
        <v>3000</v>
      </c>
      <c r="G13" s="3"/>
      <c r="H13" s="3">
        <f t="shared" si="0"/>
        <v>0</v>
      </c>
      <c r="I13" s="55"/>
    </row>
    <row r="14" spans="2:9" s="1" customFormat="1" ht="17.25" thickBot="1">
      <c r="B14" s="65">
        <v>8</v>
      </c>
      <c r="C14" s="134" t="s">
        <v>77</v>
      </c>
      <c r="D14" s="135" t="s">
        <v>3</v>
      </c>
      <c r="E14" s="171">
        <f>+E10*1.4</f>
        <v>148.11999999999998</v>
      </c>
      <c r="F14" s="136">
        <v>119.95</v>
      </c>
      <c r="G14" s="159"/>
      <c r="H14" s="159">
        <f t="shared" si="0"/>
        <v>0</v>
      </c>
      <c r="I14" s="137"/>
    </row>
    <row r="15" spans="2:9" s="1" customFormat="1" ht="17.25" thickBot="1">
      <c r="B15" s="146">
        <v>2</v>
      </c>
      <c r="C15" s="147" t="s">
        <v>60</v>
      </c>
      <c r="D15" s="148"/>
      <c r="E15" s="179"/>
      <c r="F15" s="180"/>
      <c r="G15" s="180"/>
      <c r="H15" s="181"/>
      <c r="I15" s="149">
        <f>SUM(H16:H26)</f>
        <v>0</v>
      </c>
    </row>
    <row r="16" spans="2:9" s="1" customFormat="1" ht="16.5">
      <c r="B16" s="64">
        <v>1</v>
      </c>
      <c r="C16" s="131" t="s">
        <v>67</v>
      </c>
      <c r="D16" s="132" t="s">
        <v>3</v>
      </c>
      <c r="E16" s="82">
        <f>0.37*43.37*1.25</f>
        <v>20.058624999999996</v>
      </c>
      <c r="F16" s="131">
        <v>135</v>
      </c>
      <c r="G16" s="133"/>
      <c r="H16" s="133">
        <f aca="true" t="shared" si="1" ref="H16:H26">+E16*G16</f>
        <v>0</v>
      </c>
      <c r="I16" s="138"/>
    </row>
    <row r="17" spans="2:9" s="1" customFormat="1" ht="16.5">
      <c r="B17" s="96">
        <v>2</v>
      </c>
      <c r="C17" s="18" t="s">
        <v>95</v>
      </c>
      <c r="D17" s="20" t="s">
        <v>3</v>
      </c>
      <c r="E17" s="31">
        <v>200</v>
      </c>
      <c r="F17" s="92">
        <v>340.42</v>
      </c>
      <c r="G17" s="3"/>
      <c r="H17" s="3">
        <f t="shared" si="1"/>
        <v>0</v>
      </c>
      <c r="I17" s="55"/>
    </row>
    <row r="18" spans="2:9" s="1" customFormat="1" ht="16.5">
      <c r="B18" s="96">
        <v>3</v>
      </c>
      <c r="C18" s="18" t="s">
        <v>90</v>
      </c>
      <c r="D18" s="20" t="s">
        <v>3</v>
      </c>
      <c r="E18" s="31">
        <f>34.26*1.15</f>
        <v>39.398999999999994</v>
      </c>
      <c r="F18" s="92">
        <v>1350</v>
      </c>
      <c r="G18" s="3"/>
      <c r="H18" s="3">
        <f t="shared" si="1"/>
        <v>0</v>
      </c>
      <c r="I18" s="55"/>
    </row>
    <row r="19" spans="2:9" s="1" customFormat="1" ht="16.5">
      <c r="B19" s="96">
        <v>4</v>
      </c>
      <c r="C19" s="121" t="s">
        <v>89</v>
      </c>
      <c r="D19" s="109" t="s">
        <v>2</v>
      </c>
      <c r="E19" s="31">
        <v>22.14</v>
      </c>
      <c r="F19" s="121">
        <v>668.84</v>
      </c>
      <c r="G19" s="121"/>
      <c r="H19" s="3">
        <f t="shared" si="1"/>
        <v>0</v>
      </c>
      <c r="I19" s="55"/>
    </row>
    <row r="20" spans="2:9" s="1" customFormat="1" ht="16.5">
      <c r="B20" s="96">
        <f>+B19+1</f>
        <v>5</v>
      </c>
      <c r="C20" s="18" t="s">
        <v>72</v>
      </c>
      <c r="D20" s="20" t="s">
        <v>2</v>
      </c>
      <c r="E20" s="31">
        <v>19.84</v>
      </c>
      <c r="F20" s="92">
        <v>1200</v>
      </c>
      <c r="G20" s="121"/>
      <c r="H20" s="3">
        <f t="shared" si="1"/>
        <v>0</v>
      </c>
      <c r="I20" s="55"/>
    </row>
    <row r="21" spans="2:9" s="1" customFormat="1" ht="16.5">
      <c r="B21" s="96">
        <f>+B20+1</f>
        <v>6</v>
      </c>
      <c r="C21" s="121" t="s">
        <v>103</v>
      </c>
      <c r="D21" s="20" t="s">
        <v>69</v>
      </c>
      <c r="E21" s="31">
        <v>1</v>
      </c>
      <c r="F21" s="92">
        <v>4000</v>
      </c>
      <c r="G21" s="121"/>
      <c r="H21" s="3">
        <f t="shared" si="1"/>
        <v>0</v>
      </c>
      <c r="I21" s="55"/>
    </row>
    <row r="22" spans="2:9" s="1" customFormat="1" ht="16.5">
      <c r="B22" s="96">
        <f>+B21+1</f>
        <v>7</v>
      </c>
      <c r="C22" s="18" t="s">
        <v>68</v>
      </c>
      <c r="D22" s="20" t="s">
        <v>14</v>
      </c>
      <c r="E22" s="31">
        <v>1</v>
      </c>
      <c r="F22" s="92">
        <v>12500</v>
      </c>
      <c r="G22" s="121"/>
      <c r="H22" s="3">
        <f t="shared" si="1"/>
        <v>0</v>
      </c>
      <c r="I22" s="55"/>
    </row>
    <row r="23" spans="2:9" s="1" customFormat="1" ht="16.5">
      <c r="B23" s="96">
        <v>8</v>
      </c>
      <c r="C23" s="18" t="s">
        <v>76</v>
      </c>
      <c r="D23" s="20" t="s">
        <v>2</v>
      </c>
      <c r="E23" s="31">
        <v>30</v>
      </c>
      <c r="F23" s="92">
        <v>73.93</v>
      </c>
      <c r="G23" s="121"/>
      <c r="H23" s="3">
        <f t="shared" si="1"/>
        <v>0</v>
      </c>
      <c r="I23" s="55"/>
    </row>
    <row r="24" spans="2:9" s="1" customFormat="1" ht="16.5">
      <c r="B24" s="96">
        <v>9</v>
      </c>
      <c r="C24" s="18" t="s">
        <v>97</v>
      </c>
      <c r="D24" s="20" t="s">
        <v>1</v>
      </c>
      <c r="E24" s="31">
        <v>19.45</v>
      </c>
      <c r="F24" s="92">
        <v>250</v>
      </c>
      <c r="G24" s="121"/>
      <c r="H24" s="3">
        <f t="shared" si="1"/>
        <v>0</v>
      </c>
      <c r="I24" s="55"/>
    </row>
    <row r="25" spans="2:9" s="1" customFormat="1" ht="16.5">
      <c r="B25" s="96">
        <v>10</v>
      </c>
      <c r="C25" s="18" t="s">
        <v>70</v>
      </c>
      <c r="D25" s="20" t="s">
        <v>3</v>
      </c>
      <c r="E25" s="31">
        <v>5.6</v>
      </c>
      <c r="F25" s="92">
        <v>340.42</v>
      </c>
      <c r="G25" s="121"/>
      <c r="H25" s="3">
        <f t="shared" si="1"/>
        <v>0</v>
      </c>
      <c r="I25" s="55"/>
    </row>
    <row r="26" spans="2:9" s="1" customFormat="1" ht="17.25" thickBot="1">
      <c r="B26" s="65">
        <v>11</v>
      </c>
      <c r="C26" s="134" t="s">
        <v>104</v>
      </c>
      <c r="D26" s="135" t="s">
        <v>6</v>
      </c>
      <c r="E26" s="171">
        <v>1</v>
      </c>
      <c r="F26" s="136">
        <v>500</v>
      </c>
      <c r="G26" s="185"/>
      <c r="H26" s="159">
        <f t="shared" si="1"/>
        <v>0</v>
      </c>
      <c r="I26" s="137"/>
    </row>
    <row r="27" spans="2:9" s="1" customFormat="1" ht="24.75" customHeight="1" thickBot="1">
      <c r="B27" s="123">
        <v>3</v>
      </c>
      <c r="C27" s="167" t="s">
        <v>55</v>
      </c>
      <c r="D27" s="124"/>
      <c r="E27" s="168"/>
      <c r="F27" s="169"/>
      <c r="G27" s="169"/>
      <c r="H27" s="170"/>
      <c r="I27" s="125">
        <f>SUM(H28:H30)</f>
        <v>0</v>
      </c>
    </row>
    <row r="28" spans="2:9" s="1" customFormat="1" ht="16.5">
      <c r="B28" s="97">
        <v>1</v>
      </c>
      <c r="C28" s="45" t="s">
        <v>94</v>
      </c>
      <c r="D28" s="86" t="s">
        <v>3</v>
      </c>
      <c r="E28" s="57">
        <f>108*1.3</f>
        <v>140.4</v>
      </c>
      <c r="F28" s="63">
        <v>340.42</v>
      </c>
      <c r="G28" s="63"/>
      <c r="H28" s="50">
        <f>+E28*G28</f>
        <v>0</v>
      </c>
      <c r="I28" s="58"/>
    </row>
    <row r="29" spans="2:9" s="1" customFormat="1" ht="16.5">
      <c r="B29" s="97">
        <v>2</v>
      </c>
      <c r="C29" s="45" t="s">
        <v>61</v>
      </c>
      <c r="D29" s="86" t="s">
        <v>3</v>
      </c>
      <c r="E29" s="57">
        <v>20</v>
      </c>
      <c r="F29" s="26">
        <v>1350</v>
      </c>
      <c r="G29" s="3"/>
      <c r="H29" s="3">
        <f>+E29*G29</f>
        <v>0</v>
      </c>
      <c r="I29" s="58"/>
    </row>
    <row r="30" spans="2:9" s="1" customFormat="1" ht="17.25" thickBot="1">
      <c r="B30" s="96">
        <v>3</v>
      </c>
      <c r="C30" s="18" t="s">
        <v>53</v>
      </c>
      <c r="D30" s="87" t="s">
        <v>1</v>
      </c>
      <c r="E30" s="93">
        <f>320.34+42.59+45</f>
        <v>407.92999999999995</v>
      </c>
      <c r="F30" s="4">
        <v>250</v>
      </c>
      <c r="G30" s="4"/>
      <c r="H30" s="3">
        <f>+E30*G30</f>
        <v>0</v>
      </c>
      <c r="I30" s="55"/>
    </row>
    <row r="31" spans="2:83" s="23" customFormat="1" ht="18.75" customHeight="1" thickBot="1">
      <c r="B31" s="56">
        <v>4</v>
      </c>
      <c r="C31" s="60" t="s">
        <v>11</v>
      </c>
      <c r="D31" s="61"/>
      <c r="E31" s="62"/>
      <c r="F31" s="71"/>
      <c r="G31" s="71"/>
      <c r="H31" s="71"/>
      <c r="I31" s="53">
        <f>SUM(H32:H34)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s="23" customFormat="1" ht="39.75" customHeight="1">
      <c r="B32" s="64">
        <v>1</v>
      </c>
      <c r="C32" s="126" t="s">
        <v>57</v>
      </c>
      <c r="D32" s="38" t="s">
        <v>2</v>
      </c>
      <c r="E32" s="82">
        <f>55.77+35.06+36.64</f>
        <v>127.47000000000001</v>
      </c>
      <c r="F32" s="83">
        <v>130</v>
      </c>
      <c r="G32" s="83"/>
      <c r="H32" s="186">
        <f>E32*G32</f>
        <v>0</v>
      </c>
      <c r="I32" s="1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s="23" customFormat="1" ht="16.5">
      <c r="B33" s="96">
        <v>2</v>
      </c>
      <c r="C33" s="114" t="s">
        <v>65</v>
      </c>
      <c r="D33" s="187" t="s">
        <v>3</v>
      </c>
      <c r="E33" s="93">
        <f>193*0.1</f>
        <v>19.3</v>
      </c>
      <c r="F33" s="94">
        <v>500</v>
      </c>
      <c r="G33" s="3"/>
      <c r="H33" s="94">
        <f>E33*G33</f>
        <v>0</v>
      </c>
      <c r="I33" s="5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s="23" customFormat="1" ht="17.25" thickBot="1">
      <c r="B34" s="65">
        <v>3</v>
      </c>
      <c r="C34" s="128" t="s">
        <v>66</v>
      </c>
      <c r="D34" s="85" t="s">
        <v>1</v>
      </c>
      <c r="E34" s="89">
        <v>1.38</v>
      </c>
      <c r="F34" s="130">
        <v>250</v>
      </c>
      <c r="G34" s="84"/>
      <c r="H34" s="84">
        <f>E34*G34</f>
        <v>0</v>
      </c>
      <c r="I34" s="12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s="23" customFormat="1" ht="17.25" thickBot="1">
      <c r="B35" s="146">
        <v>5</v>
      </c>
      <c r="C35" s="147" t="s">
        <v>74</v>
      </c>
      <c r="D35" s="148"/>
      <c r="E35" s="148"/>
      <c r="F35" s="148"/>
      <c r="G35" s="148"/>
      <c r="H35" s="148"/>
      <c r="I35" s="149">
        <f>SUM(H36:H37)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s="23" customFormat="1" ht="16.5">
      <c r="B36" s="64">
        <v>1</v>
      </c>
      <c r="C36" s="37" t="s">
        <v>79</v>
      </c>
      <c r="D36" s="143" t="s">
        <v>1</v>
      </c>
      <c r="E36" s="144">
        <v>225.47</v>
      </c>
      <c r="F36" s="156">
        <f>235+452.89</f>
        <v>687.89</v>
      </c>
      <c r="G36" s="83"/>
      <c r="H36" s="83">
        <f>E36*G36</f>
        <v>0</v>
      </c>
      <c r="I36" s="10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s="23" customFormat="1" ht="33.75" thickBot="1">
      <c r="B37" s="65">
        <v>2</v>
      </c>
      <c r="C37" s="102" t="s">
        <v>75</v>
      </c>
      <c r="D37" s="145" t="s">
        <v>1</v>
      </c>
      <c r="E37" s="89">
        <v>25.57</v>
      </c>
      <c r="F37" s="84">
        <v>340.94</v>
      </c>
      <c r="G37" s="84"/>
      <c r="H37" s="84">
        <f>E37*G37</f>
        <v>0</v>
      </c>
      <c r="I37" s="1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s="23" customFormat="1" ht="24.75" customHeight="1" thickBot="1">
      <c r="B38" s="123">
        <v>6</v>
      </c>
      <c r="C38" s="139" t="s">
        <v>12</v>
      </c>
      <c r="D38" s="124"/>
      <c r="E38" s="140"/>
      <c r="F38" s="141"/>
      <c r="G38" s="141"/>
      <c r="H38" s="142"/>
      <c r="I38" s="125">
        <f>SUM(H39:H47)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10" s="1" customFormat="1" ht="16.5">
      <c r="B39" s="97">
        <v>1</v>
      </c>
      <c r="C39" s="48" t="s">
        <v>46</v>
      </c>
      <c r="D39" s="49" t="s">
        <v>6</v>
      </c>
      <c r="E39" s="66">
        <f>+E73*2</f>
        <v>20</v>
      </c>
      <c r="F39" s="67">
        <v>350</v>
      </c>
      <c r="G39" s="67"/>
      <c r="H39" s="68">
        <f>+E39*G39</f>
        <v>0</v>
      </c>
      <c r="I39" s="58"/>
      <c r="J39" s="23"/>
    </row>
    <row r="40" spans="2:10" s="1" customFormat="1" ht="16.5">
      <c r="B40" s="96">
        <f aca="true" t="shared" si="2" ref="B40:B47">+B39+1</f>
        <v>2</v>
      </c>
      <c r="C40" s="19" t="s">
        <v>47</v>
      </c>
      <c r="D40" s="10" t="s">
        <v>6</v>
      </c>
      <c r="E40" s="69">
        <f>+E78*2</f>
        <v>12</v>
      </c>
      <c r="F40" s="70">
        <v>350</v>
      </c>
      <c r="G40" s="70"/>
      <c r="H40" s="35">
        <f aca="true" t="shared" si="3" ref="H40:H47">+E40*G40</f>
        <v>0</v>
      </c>
      <c r="I40" s="55"/>
      <c r="J40" s="23"/>
    </row>
    <row r="41" spans="2:10" s="1" customFormat="1" ht="33">
      <c r="B41" s="96">
        <f t="shared" si="2"/>
        <v>3</v>
      </c>
      <c r="C41" s="19" t="s">
        <v>20</v>
      </c>
      <c r="D41" s="10" t="s">
        <v>6</v>
      </c>
      <c r="E41" s="69">
        <v>4</v>
      </c>
      <c r="F41" s="70">
        <v>415.59</v>
      </c>
      <c r="G41" s="70"/>
      <c r="H41" s="35">
        <f t="shared" si="3"/>
        <v>0</v>
      </c>
      <c r="I41" s="55"/>
      <c r="J41" s="188"/>
    </row>
    <row r="42" spans="2:10" s="1" customFormat="1" ht="42.75" customHeight="1">
      <c r="B42" s="96">
        <f t="shared" si="2"/>
        <v>4</v>
      </c>
      <c r="C42" s="19" t="s">
        <v>92</v>
      </c>
      <c r="D42" s="10" t="s">
        <v>6</v>
      </c>
      <c r="E42" s="69">
        <v>4</v>
      </c>
      <c r="F42" s="70">
        <v>350</v>
      </c>
      <c r="G42" s="70"/>
      <c r="H42" s="35">
        <f>+E42*G42</f>
        <v>0</v>
      </c>
      <c r="I42" s="55"/>
      <c r="J42" s="188"/>
    </row>
    <row r="43" spans="2:10" s="1" customFormat="1" ht="49.5">
      <c r="B43" s="96">
        <f t="shared" si="2"/>
        <v>5</v>
      </c>
      <c r="C43" s="19" t="s">
        <v>32</v>
      </c>
      <c r="D43" s="20" t="s">
        <v>28</v>
      </c>
      <c r="E43" s="11">
        <v>13</v>
      </c>
      <c r="F43" s="92">
        <v>989.48</v>
      </c>
      <c r="G43" s="70"/>
      <c r="H43" s="35">
        <f t="shared" si="3"/>
        <v>0</v>
      </c>
      <c r="I43" s="55"/>
      <c r="J43" s="188"/>
    </row>
    <row r="44" spans="2:10" s="1" customFormat="1" ht="16.5">
      <c r="B44" s="96">
        <f t="shared" si="2"/>
        <v>6</v>
      </c>
      <c r="C44" s="19" t="s">
        <v>40</v>
      </c>
      <c r="D44" s="21" t="s">
        <v>28</v>
      </c>
      <c r="E44" s="31">
        <v>1</v>
      </c>
      <c r="F44" s="26">
        <v>300</v>
      </c>
      <c r="G44" s="70"/>
      <c r="H44" s="35">
        <f t="shared" si="3"/>
        <v>0</v>
      </c>
      <c r="I44" s="55"/>
      <c r="J44" s="188"/>
    </row>
    <row r="45" spans="2:10" s="1" customFormat="1" ht="16.5">
      <c r="B45" s="96">
        <f t="shared" si="2"/>
        <v>7</v>
      </c>
      <c r="C45" s="19" t="s">
        <v>43</v>
      </c>
      <c r="D45" s="21" t="s">
        <v>28</v>
      </c>
      <c r="E45" s="11">
        <v>4</v>
      </c>
      <c r="F45" s="92">
        <v>350</v>
      </c>
      <c r="G45" s="70"/>
      <c r="H45" s="35">
        <f t="shared" si="3"/>
        <v>0</v>
      </c>
      <c r="I45" s="55"/>
      <c r="J45" s="188"/>
    </row>
    <row r="46" spans="2:10" s="1" customFormat="1" ht="16.5">
      <c r="B46" s="96">
        <f t="shared" si="2"/>
        <v>8</v>
      </c>
      <c r="C46" s="19" t="s">
        <v>44</v>
      </c>
      <c r="D46" s="20" t="s">
        <v>28</v>
      </c>
      <c r="E46" s="11">
        <v>4</v>
      </c>
      <c r="F46" s="92">
        <v>350</v>
      </c>
      <c r="G46" s="70"/>
      <c r="H46" s="35">
        <f t="shared" si="3"/>
        <v>0</v>
      </c>
      <c r="I46" s="55"/>
      <c r="J46" s="188"/>
    </row>
    <row r="47" spans="2:10" s="1" customFormat="1" ht="17.25" thickBot="1">
      <c r="B47" s="96">
        <f t="shared" si="2"/>
        <v>9</v>
      </c>
      <c r="C47" s="19" t="s">
        <v>45</v>
      </c>
      <c r="D47" s="20" t="s">
        <v>28</v>
      </c>
      <c r="E47" s="11">
        <v>8</v>
      </c>
      <c r="F47" s="92">
        <v>350</v>
      </c>
      <c r="G47" s="70"/>
      <c r="H47" s="35">
        <f t="shared" si="3"/>
        <v>0</v>
      </c>
      <c r="I47" s="55"/>
      <c r="J47" s="188"/>
    </row>
    <row r="48" spans="2:10" s="1" customFormat="1" ht="17.25" thickBot="1">
      <c r="B48" s="152">
        <v>7</v>
      </c>
      <c r="C48" s="153" t="s">
        <v>73</v>
      </c>
      <c r="D48" s="154"/>
      <c r="E48" s="153"/>
      <c r="F48" s="155"/>
      <c r="G48" s="112"/>
      <c r="H48" s="112"/>
      <c r="I48" s="150">
        <f>SUM(H49:H54)</f>
        <v>0</v>
      </c>
      <c r="J48" s="188"/>
    </row>
    <row r="49" spans="2:10" s="1" customFormat="1" ht="16.5">
      <c r="B49" s="64">
        <v>1</v>
      </c>
      <c r="C49" s="131" t="s">
        <v>91</v>
      </c>
      <c r="D49" s="132" t="s">
        <v>3</v>
      </c>
      <c r="E49" s="82">
        <f>(7.2*1.25)+25</f>
        <v>34</v>
      </c>
      <c r="F49" s="131">
        <v>135</v>
      </c>
      <c r="G49" s="133"/>
      <c r="H49" s="133">
        <f aca="true" t="shared" si="4" ref="H49:H54">+E49*G49</f>
        <v>0</v>
      </c>
      <c r="I49" s="158"/>
      <c r="J49" s="188"/>
    </row>
    <row r="50" spans="2:10" s="1" customFormat="1" ht="16.5">
      <c r="B50" s="96">
        <v>2</v>
      </c>
      <c r="C50" s="121" t="s">
        <v>88</v>
      </c>
      <c r="D50" s="109" t="s">
        <v>3</v>
      </c>
      <c r="E50" s="93">
        <v>168</v>
      </c>
      <c r="F50" s="92">
        <v>340.42</v>
      </c>
      <c r="G50" s="121"/>
      <c r="H50" s="108">
        <f t="shared" si="4"/>
        <v>0</v>
      </c>
      <c r="I50" s="90"/>
      <c r="J50" s="188"/>
    </row>
    <row r="51" spans="2:10" s="1" customFormat="1" ht="16.5">
      <c r="B51" s="96">
        <v>3</v>
      </c>
      <c r="C51" s="95" t="s">
        <v>62</v>
      </c>
      <c r="D51" s="109" t="s">
        <v>1</v>
      </c>
      <c r="E51" s="110">
        <v>97</v>
      </c>
      <c r="F51" s="122">
        <v>500</v>
      </c>
      <c r="G51" s="108"/>
      <c r="H51" s="108">
        <f t="shared" si="4"/>
        <v>0</v>
      </c>
      <c r="I51" s="90"/>
      <c r="J51" s="188"/>
    </row>
    <row r="52" spans="2:10" s="1" customFormat="1" ht="16.5">
      <c r="B52" s="96">
        <f>+B51+1</f>
        <v>4</v>
      </c>
      <c r="C52" s="95" t="s">
        <v>71</v>
      </c>
      <c r="D52" s="109" t="s">
        <v>3</v>
      </c>
      <c r="E52" s="110">
        <v>40.71</v>
      </c>
      <c r="F52" s="111">
        <v>2300</v>
      </c>
      <c r="G52" s="108"/>
      <c r="H52" s="108">
        <f t="shared" si="4"/>
        <v>0</v>
      </c>
      <c r="I52" s="90"/>
      <c r="J52" s="188"/>
    </row>
    <row r="53" spans="2:10" s="1" customFormat="1" ht="16.5">
      <c r="B53" s="96">
        <f>+B52+1</f>
        <v>5</v>
      </c>
      <c r="C53" s="95" t="s">
        <v>64</v>
      </c>
      <c r="D53" s="109" t="s">
        <v>3</v>
      </c>
      <c r="E53" s="151">
        <v>30</v>
      </c>
      <c r="F53" s="92">
        <v>1350</v>
      </c>
      <c r="G53" s="3"/>
      <c r="H53" s="108">
        <f t="shared" si="4"/>
        <v>0</v>
      </c>
      <c r="I53" s="90"/>
      <c r="J53" s="188"/>
    </row>
    <row r="54" spans="2:10" s="1" customFormat="1" ht="17.25" thickBot="1">
      <c r="B54" s="65">
        <f>+B53+1</f>
        <v>6</v>
      </c>
      <c r="C54" s="134" t="s">
        <v>5</v>
      </c>
      <c r="D54" s="145" t="s">
        <v>3</v>
      </c>
      <c r="E54" s="89">
        <f>(E49)*1.3</f>
        <v>44.2</v>
      </c>
      <c r="F54" s="130">
        <v>120</v>
      </c>
      <c r="G54" s="130"/>
      <c r="H54" s="159">
        <f t="shared" si="4"/>
        <v>0</v>
      </c>
      <c r="I54" s="166"/>
      <c r="J54" s="188"/>
    </row>
    <row r="55" spans="2:10" s="1" customFormat="1" ht="17.25" thickBot="1">
      <c r="B55" s="161">
        <v>8</v>
      </c>
      <c r="C55" s="162" t="s">
        <v>85</v>
      </c>
      <c r="D55" s="163"/>
      <c r="E55" s="162"/>
      <c r="F55" s="164"/>
      <c r="G55" s="165"/>
      <c r="H55" s="165"/>
      <c r="I55" s="149">
        <f>SUM(H56:H62)</f>
        <v>0</v>
      </c>
      <c r="J55" s="188"/>
    </row>
    <row r="56" spans="2:10" s="1" customFormat="1" ht="16.5">
      <c r="B56" s="64">
        <v>1</v>
      </c>
      <c r="C56" s="37" t="s">
        <v>80</v>
      </c>
      <c r="D56" s="132" t="s">
        <v>3</v>
      </c>
      <c r="E56" s="144">
        <f>0.3*2</f>
        <v>0.6</v>
      </c>
      <c r="F56" s="156">
        <v>120</v>
      </c>
      <c r="G56" s="133"/>
      <c r="H56" s="157">
        <f aca="true" t="shared" si="5" ref="H56:H62">+E56*G56</f>
        <v>0</v>
      </c>
      <c r="I56" s="158"/>
      <c r="J56" s="188"/>
    </row>
    <row r="57" spans="2:10" s="1" customFormat="1" ht="16.5">
      <c r="B57" s="96">
        <f aca="true" t="shared" si="6" ref="B57:B62">+B56+1</f>
        <v>2</v>
      </c>
      <c r="C57" s="95" t="s">
        <v>81</v>
      </c>
      <c r="D57" s="109" t="s">
        <v>3</v>
      </c>
      <c r="E57" s="151">
        <v>0.4</v>
      </c>
      <c r="F57" s="111">
        <v>80</v>
      </c>
      <c r="G57" s="3"/>
      <c r="H57" s="108">
        <f t="shared" si="5"/>
        <v>0</v>
      </c>
      <c r="I57" s="90"/>
      <c r="J57" s="188"/>
    </row>
    <row r="58" spans="2:10" s="1" customFormat="1" ht="16.5">
      <c r="B58" s="96">
        <f t="shared" si="6"/>
        <v>3</v>
      </c>
      <c r="C58" s="95" t="s">
        <v>82</v>
      </c>
      <c r="D58" s="109" t="s">
        <v>6</v>
      </c>
      <c r="E58" s="110">
        <v>1</v>
      </c>
      <c r="F58" s="111">
        <v>629.33</v>
      </c>
      <c r="G58" s="3"/>
      <c r="H58" s="108">
        <f t="shared" si="5"/>
        <v>0</v>
      </c>
      <c r="I58" s="90"/>
      <c r="J58" s="188"/>
    </row>
    <row r="59" spans="2:10" s="1" customFormat="1" ht="16.5">
      <c r="B59" s="96">
        <f t="shared" si="6"/>
        <v>4</v>
      </c>
      <c r="C59" s="95" t="s">
        <v>83</v>
      </c>
      <c r="D59" s="109" t="s">
        <v>2</v>
      </c>
      <c r="E59" s="110">
        <v>8</v>
      </c>
      <c r="F59" s="111">
        <v>615.68</v>
      </c>
      <c r="G59" s="3"/>
      <c r="H59" s="108">
        <f t="shared" si="5"/>
        <v>0</v>
      </c>
      <c r="I59" s="90"/>
      <c r="J59" s="188"/>
    </row>
    <row r="60" spans="2:10" s="1" customFormat="1" ht="16.5">
      <c r="B60" s="96">
        <f t="shared" si="6"/>
        <v>5</v>
      </c>
      <c r="C60" s="95" t="s">
        <v>76</v>
      </c>
      <c r="D60" s="109" t="s">
        <v>2</v>
      </c>
      <c r="E60" s="110">
        <f>+E59*8</f>
        <v>64</v>
      </c>
      <c r="F60" s="111">
        <v>60.78</v>
      </c>
      <c r="G60" s="3"/>
      <c r="H60" s="108">
        <f t="shared" si="5"/>
        <v>0</v>
      </c>
      <c r="I60" s="90"/>
      <c r="J60" s="188"/>
    </row>
    <row r="61" spans="2:10" s="1" customFormat="1" ht="33">
      <c r="B61" s="96">
        <f t="shared" si="6"/>
        <v>6</v>
      </c>
      <c r="C61" s="95" t="s">
        <v>84</v>
      </c>
      <c r="D61" s="22" t="s">
        <v>1</v>
      </c>
      <c r="E61" s="93">
        <v>8.5</v>
      </c>
      <c r="F61" s="94">
        <v>550.29</v>
      </c>
      <c r="G61" s="3"/>
      <c r="H61" s="92">
        <f t="shared" si="5"/>
        <v>0</v>
      </c>
      <c r="I61" s="90"/>
      <c r="J61" s="188"/>
    </row>
    <row r="62" spans="2:10" s="1" customFormat="1" ht="33.75" thickBot="1">
      <c r="B62" s="189">
        <f t="shared" si="6"/>
        <v>7</v>
      </c>
      <c r="C62" s="190" t="s">
        <v>86</v>
      </c>
      <c r="D62" s="187" t="s">
        <v>14</v>
      </c>
      <c r="E62" s="116">
        <v>1</v>
      </c>
      <c r="F62" s="191">
        <v>19500</v>
      </c>
      <c r="G62" s="192"/>
      <c r="H62" s="193">
        <f t="shared" si="5"/>
        <v>0</v>
      </c>
      <c r="I62" s="194"/>
      <c r="J62" s="188"/>
    </row>
    <row r="63" spans="2:10" s="1" customFormat="1" ht="24.75" customHeight="1" thickBot="1">
      <c r="B63" s="56">
        <v>9</v>
      </c>
      <c r="C63" s="39" t="s">
        <v>87</v>
      </c>
      <c r="D63" s="51"/>
      <c r="E63" s="62"/>
      <c r="F63" s="71"/>
      <c r="G63" s="71"/>
      <c r="H63" s="72"/>
      <c r="I63" s="53">
        <f>SUM(H64:H71)</f>
        <v>0</v>
      </c>
      <c r="J63" s="23"/>
    </row>
    <row r="64" spans="2:10" s="1" customFormat="1" ht="24.75" customHeight="1">
      <c r="B64" s="64">
        <v>1</v>
      </c>
      <c r="C64" s="105" t="s">
        <v>22</v>
      </c>
      <c r="D64" s="106" t="s">
        <v>6</v>
      </c>
      <c r="E64" s="82">
        <v>5</v>
      </c>
      <c r="F64" s="83">
        <f>1800*1.15</f>
        <v>2070</v>
      </c>
      <c r="G64" s="83"/>
      <c r="H64" s="104">
        <f>+E64*G64</f>
        <v>0</v>
      </c>
      <c r="I64" s="107"/>
      <c r="J64" s="23"/>
    </row>
    <row r="65" spans="2:10" s="1" customFormat="1" ht="24.75" customHeight="1">
      <c r="B65" s="96">
        <f>+B64+1</f>
        <v>2</v>
      </c>
      <c r="C65" s="33" t="s">
        <v>19</v>
      </c>
      <c r="D65" s="10" t="s">
        <v>6</v>
      </c>
      <c r="E65" s="93">
        <v>2</v>
      </c>
      <c r="F65" s="94">
        <f>950*1.15</f>
        <v>1092.5</v>
      </c>
      <c r="G65" s="94"/>
      <c r="H65" s="70">
        <f aca="true" t="shared" si="7" ref="H65:H71">+E65*G65</f>
        <v>0</v>
      </c>
      <c r="I65" s="55"/>
      <c r="J65" s="23"/>
    </row>
    <row r="66" spans="2:10" s="1" customFormat="1" ht="24.75" customHeight="1">
      <c r="B66" s="96">
        <f>+B65+1</f>
        <v>3</v>
      </c>
      <c r="C66" s="32" t="s">
        <v>49</v>
      </c>
      <c r="D66" s="29" t="s">
        <v>6</v>
      </c>
      <c r="E66" s="25">
        <v>3</v>
      </c>
      <c r="F66" s="92">
        <f>1800*1.15</f>
        <v>2070</v>
      </c>
      <c r="G66" s="94"/>
      <c r="H66" s="70">
        <f t="shared" si="7"/>
        <v>0</v>
      </c>
      <c r="I66" s="55"/>
      <c r="J66" s="23"/>
    </row>
    <row r="67" spans="2:10" s="1" customFormat="1" ht="24.75" customHeight="1">
      <c r="B67" s="96">
        <f>+B66+1</f>
        <v>4</v>
      </c>
      <c r="C67" s="33" t="s">
        <v>50</v>
      </c>
      <c r="D67" s="10" t="s">
        <v>6</v>
      </c>
      <c r="E67" s="93">
        <v>1</v>
      </c>
      <c r="F67" s="94">
        <f>2650*1.15</f>
        <v>3047.4999999999995</v>
      </c>
      <c r="G67" s="94"/>
      <c r="H67" s="70">
        <f t="shared" si="7"/>
        <v>0</v>
      </c>
      <c r="I67" s="55"/>
      <c r="J67" s="23"/>
    </row>
    <row r="68" spans="2:10" s="1" customFormat="1" ht="33">
      <c r="B68" s="96">
        <f>+B67+1</f>
        <v>5</v>
      </c>
      <c r="C68" s="33" t="s">
        <v>51</v>
      </c>
      <c r="D68" s="10" t="s">
        <v>6</v>
      </c>
      <c r="E68" s="93">
        <v>1</v>
      </c>
      <c r="F68" s="94">
        <f>13900*1.15</f>
        <v>15984.999999999998</v>
      </c>
      <c r="G68" s="94"/>
      <c r="H68" s="70">
        <f t="shared" si="7"/>
        <v>0</v>
      </c>
      <c r="I68" s="55"/>
      <c r="J68" s="23"/>
    </row>
    <row r="69" spans="2:10" s="1" customFormat="1" ht="33">
      <c r="B69" s="96">
        <f>+B68+1</f>
        <v>6</v>
      </c>
      <c r="C69" s="33" t="s">
        <v>10</v>
      </c>
      <c r="D69" s="10" t="s">
        <v>14</v>
      </c>
      <c r="E69" s="93">
        <v>1</v>
      </c>
      <c r="F69" s="94">
        <v>4500</v>
      </c>
      <c r="G69" s="94"/>
      <c r="H69" s="70">
        <f t="shared" si="7"/>
        <v>0</v>
      </c>
      <c r="I69" s="55"/>
      <c r="J69" s="23"/>
    </row>
    <row r="70" spans="2:10" s="1" customFormat="1" ht="33">
      <c r="B70" s="96">
        <v>8</v>
      </c>
      <c r="C70" s="114" t="s">
        <v>23</v>
      </c>
      <c r="D70" s="115" t="s">
        <v>3</v>
      </c>
      <c r="E70" s="116">
        <v>5.5</v>
      </c>
      <c r="F70" s="117">
        <v>450</v>
      </c>
      <c r="G70" s="191"/>
      <c r="H70" s="118">
        <f>+E70*G70</f>
        <v>0</v>
      </c>
      <c r="I70" s="54"/>
      <c r="J70" s="23"/>
    </row>
    <row r="71" spans="2:10" s="1" customFormat="1" ht="17.25" thickBot="1">
      <c r="B71" s="96">
        <v>9</v>
      </c>
      <c r="C71" s="2" t="s">
        <v>25</v>
      </c>
      <c r="D71" s="34" t="s">
        <v>6</v>
      </c>
      <c r="E71" s="93">
        <v>1</v>
      </c>
      <c r="F71" s="4">
        <v>7000</v>
      </c>
      <c r="G71" s="94"/>
      <c r="H71" s="70">
        <f t="shared" si="7"/>
        <v>0</v>
      </c>
      <c r="I71" s="54"/>
      <c r="J71" s="23"/>
    </row>
    <row r="72" spans="2:83" s="195" customFormat="1" ht="24.75" customHeight="1" thickBot="1">
      <c r="B72" s="56">
        <v>10</v>
      </c>
      <c r="C72" s="39" t="s">
        <v>21</v>
      </c>
      <c r="D72" s="51"/>
      <c r="E72" s="119"/>
      <c r="F72" s="52"/>
      <c r="G72" s="52"/>
      <c r="H72" s="120"/>
      <c r="I72" s="53">
        <f>SUM(H73:H86)</f>
        <v>0</v>
      </c>
      <c r="J72" s="196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</row>
    <row r="73" spans="2:10" s="198" customFormat="1" ht="24.75" customHeight="1">
      <c r="B73" s="97">
        <v>1</v>
      </c>
      <c r="C73" s="67" t="s">
        <v>26</v>
      </c>
      <c r="D73" s="73" t="s">
        <v>6</v>
      </c>
      <c r="E73" s="57">
        <v>10</v>
      </c>
      <c r="F73" s="68">
        <f>5200*1.15</f>
        <v>5979.999999999999</v>
      </c>
      <c r="G73" s="68"/>
      <c r="H73" s="74">
        <f>E73*G73</f>
        <v>0</v>
      </c>
      <c r="I73" s="75"/>
      <c r="J73" s="199"/>
    </row>
    <row r="74" spans="2:10" s="200" customFormat="1" ht="36.75" customHeight="1">
      <c r="B74" s="76">
        <f>+B73+1</f>
        <v>2</v>
      </c>
      <c r="C74" s="33" t="s">
        <v>98</v>
      </c>
      <c r="D74" s="22" t="s">
        <v>6</v>
      </c>
      <c r="E74" s="77">
        <v>1</v>
      </c>
      <c r="F74" s="98">
        <f>17650*1.15</f>
        <v>20297.5</v>
      </c>
      <c r="G74" s="35"/>
      <c r="H74" s="78">
        <f aca="true" t="shared" si="8" ref="H74:H86">E74*G74</f>
        <v>0</v>
      </c>
      <c r="I74" s="59"/>
      <c r="J74" s="201"/>
    </row>
    <row r="75" spans="2:10" s="200" customFormat="1" ht="38.25" customHeight="1">
      <c r="B75" s="76">
        <f aca="true" t="shared" si="9" ref="B75:B83">+B74+1</f>
        <v>3</v>
      </c>
      <c r="C75" s="33" t="s">
        <v>99</v>
      </c>
      <c r="D75" s="22" t="s">
        <v>6</v>
      </c>
      <c r="E75" s="77">
        <v>1</v>
      </c>
      <c r="F75" s="98">
        <f>15650*1.15</f>
        <v>17997.5</v>
      </c>
      <c r="G75" s="35"/>
      <c r="H75" s="78">
        <f t="shared" si="8"/>
        <v>0</v>
      </c>
      <c r="I75" s="59"/>
      <c r="J75" s="201"/>
    </row>
    <row r="76" spans="2:10" s="200" customFormat="1" ht="33">
      <c r="B76" s="76">
        <f t="shared" si="9"/>
        <v>4</v>
      </c>
      <c r="C76" s="33" t="s">
        <v>100</v>
      </c>
      <c r="D76" s="22" t="s">
        <v>6</v>
      </c>
      <c r="E76" s="77">
        <v>1</v>
      </c>
      <c r="F76" s="98">
        <f>15750*1.15</f>
        <v>18112.5</v>
      </c>
      <c r="G76" s="35"/>
      <c r="H76" s="78">
        <f t="shared" si="8"/>
        <v>0</v>
      </c>
      <c r="I76" s="59"/>
      <c r="J76" s="201"/>
    </row>
    <row r="77" spans="2:10" s="200" customFormat="1" ht="33">
      <c r="B77" s="76">
        <f t="shared" si="9"/>
        <v>5</v>
      </c>
      <c r="C77" s="33" t="s">
        <v>101</v>
      </c>
      <c r="D77" s="22" t="s">
        <v>6</v>
      </c>
      <c r="E77" s="77">
        <v>1</v>
      </c>
      <c r="F77" s="99">
        <f>12500*1.15</f>
        <v>14374.999999999998</v>
      </c>
      <c r="G77" s="35"/>
      <c r="H77" s="78">
        <f t="shared" si="8"/>
        <v>0</v>
      </c>
      <c r="I77" s="79"/>
      <c r="J77" s="201"/>
    </row>
    <row r="78" spans="2:10" s="198" customFormat="1" ht="24.75" customHeight="1">
      <c r="B78" s="76">
        <f t="shared" si="9"/>
        <v>6</v>
      </c>
      <c r="C78" s="70" t="s">
        <v>24</v>
      </c>
      <c r="D78" s="34" t="s">
        <v>6</v>
      </c>
      <c r="E78" s="93">
        <v>6</v>
      </c>
      <c r="F78" s="100">
        <f>6510*1.15</f>
        <v>7486.499999999999</v>
      </c>
      <c r="G78" s="35"/>
      <c r="H78" s="78">
        <f t="shared" si="8"/>
        <v>0</v>
      </c>
      <c r="I78" s="59"/>
      <c r="J78" s="199"/>
    </row>
    <row r="79" spans="1:9" s="199" customFormat="1" ht="42" customHeight="1">
      <c r="A79" s="198"/>
      <c r="B79" s="76">
        <f t="shared" si="9"/>
        <v>7</v>
      </c>
      <c r="C79" s="95" t="s">
        <v>54</v>
      </c>
      <c r="D79" s="34" t="s">
        <v>6</v>
      </c>
      <c r="E79" s="24">
        <v>1</v>
      </c>
      <c r="F79" s="36">
        <f>31300*1.15</f>
        <v>35995</v>
      </c>
      <c r="G79" s="35"/>
      <c r="H79" s="78">
        <f t="shared" si="8"/>
        <v>0</v>
      </c>
      <c r="I79" s="80"/>
    </row>
    <row r="80" spans="2:10" s="198" customFormat="1" ht="24.75" customHeight="1">
      <c r="B80" s="76">
        <f t="shared" si="9"/>
        <v>8</v>
      </c>
      <c r="C80" s="70" t="s">
        <v>34</v>
      </c>
      <c r="D80" s="34" t="s">
        <v>6</v>
      </c>
      <c r="E80" s="93">
        <v>1</v>
      </c>
      <c r="F80" s="35">
        <f>41940*1.15</f>
        <v>48230.99999999999</v>
      </c>
      <c r="G80" s="35"/>
      <c r="H80" s="78">
        <f t="shared" si="8"/>
        <v>0</v>
      </c>
      <c r="I80" s="59"/>
      <c r="J80" s="199"/>
    </row>
    <row r="81" spans="2:10" s="198" customFormat="1" ht="33">
      <c r="B81" s="76">
        <f t="shared" si="9"/>
        <v>9</v>
      </c>
      <c r="C81" s="95" t="s">
        <v>37</v>
      </c>
      <c r="D81" s="20" t="s">
        <v>33</v>
      </c>
      <c r="E81" s="11">
        <v>1</v>
      </c>
      <c r="F81" s="12">
        <f>9500*1.15</f>
        <v>10925</v>
      </c>
      <c r="G81" s="35"/>
      <c r="H81" s="78">
        <f t="shared" si="8"/>
        <v>0</v>
      </c>
      <c r="I81" s="59"/>
      <c r="J81" s="199"/>
    </row>
    <row r="82" spans="2:10" s="198" customFormat="1" ht="24.75" customHeight="1">
      <c r="B82" s="76">
        <f t="shared" si="9"/>
        <v>10</v>
      </c>
      <c r="C82" s="18" t="s">
        <v>38</v>
      </c>
      <c r="D82" s="20" t="s">
        <v>33</v>
      </c>
      <c r="E82" s="11">
        <v>4</v>
      </c>
      <c r="F82" s="12">
        <f>6200*1.15</f>
        <v>7129.999999999999</v>
      </c>
      <c r="G82" s="35"/>
      <c r="H82" s="78">
        <f t="shared" si="8"/>
        <v>0</v>
      </c>
      <c r="I82" s="59"/>
      <c r="J82" s="199"/>
    </row>
    <row r="83" spans="2:10" s="198" customFormat="1" ht="16.5">
      <c r="B83" s="76">
        <f t="shared" si="9"/>
        <v>11</v>
      </c>
      <c r="C83" s="18" t="s">
        <v>39</v>
      </c>
      <c r="D83" s="20" t="s">
        <v>33</v>
      </c>
      <c r="E83" s="11">
        <v>4</v>
      </c>
      <c r="F83" s="12">
        <f>5407*1.15</f>
        <v>6218.049999999999</v>
      </c>
      <c r="G83" s="35"/>
      <c r="H83" s="78">
        <f t="shared" si="8"/>
        <v>0</v>
      </c>
      <c r="I83" s="59"/>
      <c r="J83" s="199"/>
    </row>
    <row r="84" spans="2:10" s="198" customFormat="1" ht="16.5">
      <c r="B84" s="76">
        <v>12</v>
      </c>
      <c r="C84" s="18" t="s">
        <v>63</v>
      </c>
      <c r="D84" s="20" t="s">
        <v>33</v>
      </c>
      <c r="E84" s="11">
        <v>1</v>
      </c>
      <c r="F84" s="113">
        <v>15126.05</v>
      </c>
      <c r="G84" s="35"/>
      <c r="H84" s="78">
        <f t="shared" si="8"/>
        <v>0</v>
      </c>
      <c r="I84" s="59"/>
      <c r="J84" s="199"/>
    </row>
    <row r="85" spans="2:10" s="198" customFormat="1" ht="16.5">
      <c r="B85" s="76">
        <v>13</v>
      </c>
      <c r="C85" s="18" t="s">
        <v>42</v>
      </c>
      <c r="D85" s="20" t="s">
        <v>33</v>
      </c>
      <c r="E85" s="11">
        <v>3</v>
      </c>
      <c r="F85" s="88">
        <v>5000</v>
      </c>
      <c r="G85" s="35"/>
      <c r="H85" s="78">
        <f>E85*G85</f>
        <v>0</v>
      </c>
      <c r="I85" s="59"/>
      <c r="J85" s="199"/>
    </row>
    <row r="86" spans="2:10" s="198" customFormat="1" ht="17.25" thickBot="1">
      <c r="B86" s="76">
        <v>14</v>
      </c>
      <c r="C86" s="18" t="s">
        <v>41</v>
      </c>
      <c r="D86" s="20" t="s">
        <v>33</v>
      </c>
      <c r="E86" s="11">
        <v>1</v>
      </c>
      <c r="F86" s="35">
        <v>3000</v>
      </c>
      <c r="G86" s="35"/>
      <c r="H86" s="78">
        <f t="shared" si="8"/>
        <v>0</v>
      </c>
      <c r="I86" s="59"/>
      <c r="J86" s="199"/>
    </row>
    <row r="87" spans="1:10" s="14" customFormat="1" ht="17.25" thickBot="1">
      <c r="A87" s="13"/>
      <c r="B87" s="56">
        <v>11</v>
      </c>
      <c r="C87" s="39" t="s">
        <v>35</v>
      </c>
      <c r="D87" s="47"/>
      <c r="E87" s="46"/>
      <c r="F87" s="46"/>
      <c r="G87" s="46"/>
      <c r="H87" s="46"/>
      <c r="I87" s="53">
        <f>SUM(H88:H99)</f>
        <v>0</v>
      </c>
      <c r="J87" s="27"/>
    </row>
    <row r="88" spans="2:10" s="13" customFormat="1" ht="33">
      <c r="B88" s="64">
        <v>1</v>
      </c>
      <c r="C88" s="37" t="s">
        <v>96</v>
      </c>
      <c r="D88" s="38" t="s">
        <v>28</v>
      </c>
      <c r="E88" s="82">
        <v>13</v>
      </c>
      <c r="F88" s="83">
        <v>8847.5</v>
      </c>
      <c r="G88" s="83"/>
      <c r="H88" s="83">
        <f aca="true" t="shared" si="10" ref="H88:H99">+E88*G88</f>
        <v>0</v>
      </c>
      <c r="I88" s="101"/>
      <c r="J88" s="27"/>
    </row>
    <row r="89" spans="2:10" s="13" customFormat="1" ht="49.5">
      <c r="B89" s="96">
        <f>+B88+1</f>
        <v>2</v>
      </c>
      <c r="C89" s="95" t="s">
        <v>48</v>
      </c>
      <c r="D89" s="22" t="s">
        <v>28</v>
      </c>
      <c r="E89" s="93">
        <v>13</v>
      </c>
      <c r="F89" s="94">
        <v>5000</v>
      </c>
      <c r="G89" s="94"/>
      <c r="H89" s="94">
        <f t="shared" si="10"/>
        <v>0</v>
      </c>
      <c r="I89" s="81"/>
      <c r="J89" s="27"/>
    </row>
    <row r="90" spans="2:10" s="13" customFormat="1" ht="33">
      <c r="B90" s="96">
        <f>+B89+1</f>
        <v>3</v>
      </c>
      <c r="C90" s="19" t="s">
        <v>58</v>
      </c>
      <c r="D90" s="22" t="s">
        <v>28</v>
      </c>
      <c r="E90" s="93">
        <v>1</v>
      </c>
      <c r="F90" s="94">
        <v>7000</v>
      </c>
      <c r="G90" s="94"/>
      <c r="H90" s="94">
        <f t="shared" si="10"/>
        <v>0</v>
      </c>
      <c r="I90" s="81"/>
      <c r="J90" s="27"/>
    </row>
    <row r="91" spans="2:10" s="13" customFormat="1" ht="49.5">
      <c r="B91" s="96">
        <f>+B90+1</f>
        <v>4</v>
      </c>
      <c r="C91" s="95" t="s">
        <v>105</v>
      </c>
      <c r="D91" s="22" t="s">
        <v>69</v>
      </c>
      <c r="E91" s="93">
        <v>42</v>
      </c>
      <c r="F91" s="94">
        <v>1250</v>
      </c>
      <c r="G91" s="94"/>
      <c r="H91" s="94">
        <f t="shared" si="10"/>
        <v>0</v>
      </c>
      <c r="I91" s="81"/>
      <c r="J91" s="27"/>
    </row>
    <row r="92" spans="2:10" s="13" customFormat="1" ht="33">
      <c r="B92" s="96">
        <f aca="true" t="shared" si="11" ref="B92:B99">+B91+1</f>
        <v>5</v>
      </c>
      <c r="C92" s="95" t="s">
        <v>106</v>
      </c>
      <c r="D92" s="22" t="s">
        <v>69</v>
      </c>
      <c r="E92" s="93">
        <v>1</v>
      </c>
      <c r="F92" s="94">
        <f>3500*1.4</f>
        <v>4900</v>
      </c>
      <c r="G92" s="94"/>
      <c r="H92" s="94">
        <f>+E92*G92</f>
        <v>0</v>
      </c>
      <c r="I92" s="81"/>
      <c r="J92" s="27"/>
    </row>
    <row r="93" spans="2:10" s="13" customFormat="1" ht="16.5">
      <c r="B93" s="96">
        <v>6</v>
      </c>
      <c r="C93" s="95" t="s">
        <v>107</v>
      </c>
      <c r="D93" s="22" t="s">
        <v>69</v>
      </c>
      <c r="E93" s="93">
        <v>2</v>
      </c>
      <c r="F93" s="94">
        <v>4950</v>
      </c>
      <c r="G93" s="94"/>
      <c r="H93" s="94">
        <f>+E93*G93</f>
        <v>0</v>
      </c>
      <c r="I93" s="81"/>
      <c r="J93" s="27"/>
    </row>
    <row r="94" spans="2:10" s="13" customFormat="1" ht="33">
      <c r="B94" s="96">
        <v>7</v>
      </c>
      <c r="C94" s="95" t="s">
        <v>108</v>
      </c>
      <c r="D94" s="22" t="s">
        <v>69</v>
      </c>
      <c r="E94" s="93">
        <v>2</v>
      </c>
      <c r="F94" s="94">
        <v>3280</v>
      </c>
      <c r="G94" s="94"/>
      <c r="H94" s="94">
        <f>+E94*G94</f>
        <v>0</v>
      </c>
      <c r="I94" s="81"/>
      <c r="J94" s="27"/>
    </row>
    <row r="95" spans="2:10" s="13" customFormat="1" ht="16.5">
      <c r="B95" s="96">
        <v>8</v>
      </c>
      <c r="C95" s="95" t="s">
        <v>109</v>
      </c>
      <c r="D95" s="22" t="s">
        <v>28</v>
      </c>
      <c r="E95" s="93">
        <v>1</v>
      </c>
      <c r="F95" s="94">
        <v>6000</v>
      </c>
      <c r="G95" s="94"/>
      <c r="H95" s="94">
        <f t="shared" si="10"/>
        <v>0</v>
      </c>
      <c r="I95" s="81"/>
      <c r="J95" s="27"/>
    </row>
    <row r="96" spans="2:10" s="13" customFormat="1" ht="16.5">
      <c r="B96" s="96">
        <v>9</v>
      </c>
      <c r="C96" s="95" t="s">
        <v>36</v>
      </c>
      <c r="D96" s="22" t="s">
        <v>28</v>
      </c>
      <c r="E96" s="93">
        <v>6</v>
      </c>
      <c r="F96" s="94">
        <v>800</v>
      </c>
      <c r="G96" s="94"/>
      <c r="H96" s="94">
        <f t="shared" si="10"/>
        <v>0</v>
      </c>
      <c r="I96" s="81"/>
      <c r="J96" s="27"/>
    </row>
    <row r="97" spans="2:10" s="13" customFormat="1" ht="33">
      <c r="B97" s="96">
        <f t="shared" si="11"/>
        <v>10</v>
      </c>
      <c r="C97" s="95" t="s">
        <v>29</v>
      </c>
      <c r="D97" s="22" t="s">
        <v>28</v>
      </c>
      <c r="E97" s="93">
        <v>1</v>
      </c>
      <c r="F97" s="94">
        <v>2500</v>
      </c>
      <c r="G97" s="94"/>
      <c r="H97" s="94">
        <f t="shared" si="10"/>
        <v>0</v>
      </c>
      <c r="I97" s="81"/>
      <c r="J97" s="27"/>
    </row>
    <row r="98" spans="1:10" s="14" customFormat="1" ht="33">
      <c r="A98" s="13"/>
      <c r="B98" s="96">
        <f t="shared" si="11"/>
        <v>11</v>
      </c>
      <c r="C98" s="95" t="s">
        <v>110</v>
      </c>
      <c r="D98" s="22" t="s">
        <v>30</v>
      </c>
      <c r="E98" s="93">
        <v>400</v>
      </c>
      <c r="F98" s="94">
        <v>160</v>
      </c>
      <c r="G98" s="94"/>
      <c r="H98" s="94">
        <f t="shared" si="10"/>
        <v>0</v>
      </c>
      <c r="I98" s="30"/>
      <c r="J98" s="27"/>
    </row>
    <row r="99" spans="1:10" s="14" customFormat="1" ht="17.25" thickBot="1">
      <c r="A99" s="13"/>
      <c r="B99" s="65">
        <f t="shared" si="11"/>
        <v>12</v>
      </c>
      <c r="C99" s="102" t="s">
        <v>31</v>
      </c>
      <c r="D99" s="85" t="s">
        <v>30</v>
      </c>
      <c r="E99" s="89">
        <v>40</v>
      </c>
      <c r="F99" s="84">
        <v>90.26</v>
      </c>
      <c r="G99" s="84"/>
      <c r="H99" s="84">
        <f t="shared" si="10"/>
        <v>0</v>
      </c>
      <c r="I99" s="103"/>
      <c r="J99" s="27"/>
    </row>
    <row r="100" spans="5:10" s="23" customFormat="1" ht="24.75" customHeight="1" thickBot="1">
      <c r="E100" s="206" t="s">
        <v>13</v>
      </c>
      <c r="F100" s="207"/>
      <c r="G100" s="207"/>
      <c r="H100" s="208"/>
      <c r="I100" s="202">
        <f>SUM(I6:I99)</f>
        <v>0</v>
      </c>
      <c r="J100" s="28"/>
    </row>
    <row r="101" spans="2:83" s="9" customFormat="1" ht="16.5">
      <c r="B101" s="15"/>
      <c r="E101" s="1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</row>
    <row r="102" spans="2:83" s="9" customFormat="1" ht="16.5">
      <c r="B102" s="15"/>
      <c r="E102" s="1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</row>
    <row r="103" spans="2:83" s="9" customFormat="1" ht="16.5">
      <c r="B103" s="15"/>
      <c r="E103" s="1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</row>
    <row r="104" spans="2:83" s="9" customFormat="1" ht="16.5">
      <c r="B104" s="15"/>
      <c r="E104" s="1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</row>
    <row r="105" spans="2:83" s="9" customFormat="1" ht="16.5">
      <c r="B105" s="15"/>
      <c r="E105" s="1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</row>
    <row r="106" spans="2:83" s="9" customFormat="1" ht="16.5">
      <c r="B106" s="15"/>
      <c r="E106" s="1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</row>
    <row r="107" spans="2:83" s="9" customFormat="1" ht="16.5">
      <c r="B107" s="15"/>
      <c r="E107" s="1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</row>
    <row r="108" spans="2:83" s="9" customFormat="1" ht="16.5">
      <c r="B108" s="15"/>
      <c r="E108" s="1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</row>
    <row r="109" spans="2:83" s="9" customFormat="1" ht="16.5">
      <c r="B109" s="15"/>
      <c r="E109" s="1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</row>
    <row r="110" spans="2:83" s="9" customFormat="1" ht="16.5">
      <c r="B110" s="15"/>
      <c r="E110" s="1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</row>
    <row r="111" spans="2:83" s="9" customFormat="1" ht="16.5">
      <c r="B111" s="15"/>
      <c r="E111" s="1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</row>
    <row r="112" spans="2:83" s="9" customFormat="1" ht="16.5">
      <c r="B112" s="15"/>
      <c r="E112" s="1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</row>
    <row r="113" spans="2:83" s="9" customFormat="1" ht="16.5">
      <c r="B113" s="15"/>
      <c r="E113" s="1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</row>
    <row r="114" spans="2:83" s="9" customFormat="1" ht="16.5">
      <c r="B114" s="15"/>
      <c r="E114" s="1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</row>
    <row r="115" spans="2:83" s="9" customFormat="1" ht="16.5">
      <c r="B115" s="15"/>
      <c r="E115" s="1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</row>
    <row r="116" spans="2:83" s="9" customFormat="1" ht="16.5">
      <c r="B116" s="15"/>
      <c r="E116" s="1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</row>
    <row r="117" spans="2:83" s="9" customFormat="1" ht="16.5">
      <c r="B117" s="15"/>
      <c r="E117" s="1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</row>
    <row r="118" spans="2:83" s="9" customFormat="1" ht="16.5">
      <c r="B118" s="15"/>
      <c r="E118" s="1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2:83" s="9" customFormat="1" ht="16.5">
      <c r="B119" s="15"/>
      <c r="E119" s="1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2:83" s="9" customFormat="1" ht="16.5">
      <c r="B120" s="15"/>
      <c r="E120" s="1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</row>
    <row r="121" spans="2:83" s="9" customFormat="1" ht="16.5">
      <c r="B121" s="15"/>
      <c r="E121" s="1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</row>
    <row r="122" spans="2:83" s="9" customFormat="1" ht="16.5">
      <c r="B122" s="15"/>
      <c r="E122" s="1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</row>
    <row r="123" spans="2:83" s="9" customFormat="1" ht="16.5">
      <c r="B123" s="15"/>
      <c r="E123" s="1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</row>
    <row r="124" spans="2:83" s="9" customFormat="1" ht="16.5">
      <c r="B124" s="15"/>
      <c r="E124" s="1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</row>
    <row r="125" spans="2:83" s="9" customFormat="1" ht="16.5">
      <c r="B125" s="15"/>
      <c r="E125" s="1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</row>
    <row r="126" spans="2:83" s="9" customFormat="1" ht="16.5">
      <c r="B126" s="15"/>
      <c r="E126" s="1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</row>
    <row r="127" spans="2:83" s="9" customFormat="1" ht="16.5">
      <c r="B127" s="15"/>
      <c r="E127" s="1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</row>
    <row r="128" spans="2:83" s="9" customFormat="1" ht="16.5">
      <c r="B128" s="15"/>
      <c r="E128" s="1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</row>
    <row r="129" spans="2:83" s="9" customFormat="1" ht="16.5">
      <c r="B129" s="15"/>
      <c r="E129" s="1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</row>
    <row r="130" spans="2:83" s="9" customFormat="1" ht="16.5">
      <c r="B130" s="15"/>
      <c r="E130" s="1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</row>
    <row r="131" spans="2:83" s="9" customFormat="1" ht="16.5">
      <c r="B131" s="15"/>
      <c r="E131" s="1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</row>
    <row r="132" spans="2:83" s="9" customFormat="1" ht="16.5">
      <c r="B132" s="15"/>
      <c r="E132" s="1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</row>
    <row r="133" spans="2:83" s="9" customFormat="1" ht="16.5">
      <c r="B133" s="15"/>
      <c r="E133" s="1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</row>
    <row r="134" spans="2:83" s="9" customFormat="1" ht="16.5">
      <c r="B134" s="15"/>
      <c r="E134" s="1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</row>
    <row r="135" spans="2:83" s="9" customFormat="1" ht="16.5">
      <c r="B135" s="15"/>
      <c r="E135" s="1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</row>
    <row r="136" spans="2:83" s="9" customFormat="1" ht="16.5">
      <c r="B136" s="15"/>
      <c r="E136" s="1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</row>
    <row r="137" spans="2:83" s="9" customFormat="1" ht="16.5">
      <c r="B137" s="15"/>
      <c r="E137" s="1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</row>
    <row r="138" spans="2:83" s="9" customFormat="1" ht="16.5">
      <c r="B138" s="15"/>
      <c r="E138" s="1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</row>
    <row r="139" spans="2:83" s="9" customFormat="1" ht="16.5">
      <c r="B139" s="15"/>
      <c r="E139" s="1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</row>
    <row r="140" spans="2:83" s="9" customFormat="1" ht="16.5">
      <c r="B140" s="15"/>
      <c r="E140" s="1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</row>
    <row r="141" spans="2:83" s="9" customFormat="1" ht="16.5">
      <c r="B141" s="15"/>
      <c r="E141" s="1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</row>
    <row r="142" spans="2:83" s="9" customFormat="1" ht="16.5">
      <c r="B142" s="15"/>
      <c r="E142" s="1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</row>
    <row r="143" spans="2:83" s="9" customFormat="1" ht="16.5">
      <c r="B143" s="15"/>
      <c r="E143" s="1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</row>
    <row r="144" spans="2:83" s="9" customFormat="1" ht="16.5">
      <c r="B144" s="15"/>
      <c r="E144" s="1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</row>
    <row r="145" spans="2:83" s="9" customFormat="1" ht="16.5">
      <c r="B145" s="15"/>
      <c r="E145" s="1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</row>
    <row r="146" spans="2:83" s="9" customFormat="1" ht="16.5">
      <c r="B146" s="15"/>
      <c r="E146" s="1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</row>
    <row r="147" spans="2:83" s="9" customFormat="1" ht="16.5">
      <c r="B147" s="15"/>
      <c r="E147" s="1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</row>
    <row r="148" spans="2:83" s="9" customFormat="1" ht="16.5">
      <c r="B148" s="15"/>
      <c r="E148" s="1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</row>
    <row r="149" spans="2:83" s="9" customFormat="1" ht="16.5">
      <c r="B149" s="15"/>
      <c r="E149" s="1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</row>
    <row r="150" spans="2:83" s="9" customFormat="1" ht="16.5">
      <c r="B150" s="15"/>
      <c r="E150" s="1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</row>
    <row r="151" spans="2:83" s="9" customFormat="1" ht="16.5">
      <c r="B151" s="15"/>
      <c r="E151" s="1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</row>
    <row r="152" spans="2:83" s="9" customFormat="1" ht="16.5">
      <c r="B152" s="15"/>
      <c r="E152" s="1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</row>
    <row r="153" spans="2:83" s="9" customFormat="1" ht="16.5">
      <c r="B153" s="15"/>
      <c r="E153" s="1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</row>
    <row r="154" spans="2:83" s="9" customFormat="1" ht="16.5">
      <c r="B154" s="15"/>
      <c r="E154" s="1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</row>
    <row r="155" spans="2:83" s="9" customFormat="1" ht="16.5">
      <c r="B155" s="15"/>
      <c r="E155" s="1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</row>
    <row r="156" spans="2:83" s="9" customFormat="1" ht="16.5">
      <c r="B156" s="15"/>
      <c r="E156" s="1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</row>
    <row r="157" spans="2:83" s="9" customFormat="1" ht="16.5">
      <c r="B157" s="15"/>
      <c r="E157" s="1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</row>
    <row r="158" spans="2:83" s="9" customFormat="1" ht="16.5">
      <c r="B158" s="15"/>
      <c r="E158" s="1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</row>
    <row r="159" spans="2:83" s="9" customFormat="1" ht="16.5">
      <c r="B159" s="15"/>
      <c r="E159" s="1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</row>
    <row r="160" spans="2:83" s="9" customFormat="1" ht="16.5">
      <c r="B160" s="15"/>
      <c r="E160" s="1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</row>
    <row r="161" spans="2:83" s="9" customFormat="1" ht="16.5">
      <c r="B161" s="15"/>
      <c r="E161" s="1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</row>
    <row r="162" spans="2:83" s="9" customFormat="1" ht="16.5">
      <c r="B162" s="15"/>
      <c r="E162" s="1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</row>
    <row r="163" spans="2:83" s="9" customFormat="1" ht="16.5">
      <c r="B163" s="15"/>
      <c r="E163" s="1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</row>
    <row r="164" spans="2:83" s="9" customFormat="1" ht="16.5">
      <c r="B164" s="15"/>
      <c r="E164" s="1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</row>
    <row r="165" spans="2:83" s="9" customFormat="1" ht="16.5">
      <c r="B165" s="15"/>
      <c r="E165" s="1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</row>
    <row r="166" spans="2:83" s="9" customFormat="1" ht="16.5">
      <c r="B166" s="15"/>
      <c r="E166" s="1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</row>
    <row r="167" spans="2:83" s="9" customFormat="1" ht="16.5">
      <c r="B167" s="15"/>
      <c r="E167" s="1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</row>
    <row r="168" spans="2:83" s="9" customFormat="1" ht="16.5">
      <c r="B168" s="15"/>
      <c r="E168" s="1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</row>
    <row r="169" spans="2:83" s="9" customFormat="1" ht="16.5">
      <c r="B169" s="15"/>
      <c r="E169" s="1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</row>
    <row r="170" spans="2:83" s="9" customFormat="1" ht="16.5">
      <c r="B170" s="15"/>
      <c r="E170" s="1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</row>
    <row r="171" spans="2:83" s="9" customFormat="1" ht="16.5">
      <c r="B171" s="15"/>
      <c r="E171" s="1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</row>
    <row r="172" spans="2:83" s="9" customFormat="1" ht="16.5">
      <c r="B172" s="15"/>
      <c r="E172" s="1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</row>
    <row r="173" spans="2:83" s="9" customFormat="1" ht="16.5">
      <c r="B173" s="15"/>
      <c r="E173" s="1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</row>
    <row r="174" spans="2:83" s="9" customFormat="1" ht="16.5">
      <c r="B174" s="15"/>
      <c r="E174" s="1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</row>
    <row r="175" spans="2:83" s="9" customFormat="1" ht="16.5">
      <c r="B175" s="15"/>
      <c r="E175" s="1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</row>
    <row r="176" spans="2:83" s="9" customFormat="1" ht="16.5">
      <c r="B176" s="15"/>
      <c r="E176" s="1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</row>
    <row r="177" spans="2:83" s="9" customFormat="1" ht="16.5">
      <c r="B177" s="15"/>
      <c r="E177" s="1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</row>
    <row r="178" spans="2:83" s="9" customFormat="1" ht="16.5">
      <c r="B178" s="15"/>
      <c r="E178" s="1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</row>
    <row r="179" spans="2:83" s="9" customFormat="1" ht="16.5">
      <c r="B179" s="15"/>
      <c r="E179" s="1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</row>
    <row r="180" spans="2:83" s="9" customFormat="1" ht="16.5">
      <c r="B180" s="15"/>
      <c r="E180" s="1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</row>
    <row r="181" spans="2:83" s="9" customFormat="1" ht="16.5">
      <c r="B181" s="15"/>
      <c r="E181" s="1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</row>
    <row r="182" spans="2:83" s="9" customFormat="1" ht="16.5">
      <c r="B182" s="15"/>
      <c r="E182" s="1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</row>
    <row r="183" spans="2:83" s="9" customFormat="1" ht="16.5">
      <c r="B183" s="15"/>
      <c r="E183" s="1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</row>
    <row r="184" spans="2:83" s="9" customFormat="1" ht="16.5">
      <c r="B184" s="15"/>
      <c r="E184" s="1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</row>
    <row r="185" spans="2:83" s="9" customFormat="1" ht="16.5">
      <c r="B185" s="15"/>
      <c r="E185" s="1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</row>
    <row r="186" spans="2:83" s="9" customFormat="1" ht="16.5">
      <c r="B186" s="15"/>
      <c r="E186" s="1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</row>
    <row r="187" spans="2:83" s="9" customFormat="1" ht="16.5">
      <c r="B187" s="15"/>
      <c r="E187" s="1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</row>
    <row r="188" spans="2:83" s="9" customFormat="1" ht="16.5">
      <c r="B188" s="15"/>
      <c r="E188" s="1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</row>
    <row r="189" spans="2:83" s="9" customFormat="1" ht="16.5">
      <c r="B189" s="15"/>
      <c r="E189" s="1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</row>
    <row r="190" spans="2:83" s="9" customFormat="1" ht="16.5">
      <c r="B190" s="15"/>
      <c r="E190" s="1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</row>
    <row r="191" spans="2:83" s="9" customFormat="1" ht="16.5">
      <c r="B191" s="15"/>
      <c r="E191" s="1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</row>
    <row r="192" spans="2:83" s="9" customFormat="1" ht="16.5">
      <c r="B192" s="15"/>
      <c r="E192" s="1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</row>
    <row r="193" spans="2:83" s="9" customFormat="1" ht="16.5">
      <c r="B193" s="15"/>
      <c r="E193" s="1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</row>
    <row r="194" spans="2:83" s="9" customFormat="1" ht="16.5">
      <c r="B194" s="15"/>
      <c r="E194" s="1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</row>
    <row r="195" spans="2:83" s="9" customFormat="1" ht="16.5">
      <c r="B195" s="15"/>
      <c r="E195" s="1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</row>
    <row r="196" spans="2:83" s="9" customFormat="1" ht="16.5">
      <c r="B196" s="15"/>
      <c r="E196" s="1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</row>
    <row r="197" spans="2:83" s="9" customFormat="1" ht="16.5">
      <c r="B197" s="15"/>
      <c r="E197" s="1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</row>
    <row r="198" spans="2:83" s="9" customFormat="1" ht="16.5">
      <c r="B198" s="15"/>
      <c r="E198" s="1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</row>
    <row r="199" spans="2:83" s="9" customFormat="1" ht="16.5">
      <c r="B199" s="15"/>
      <c r="E199" s="1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</row>
    <row r="200" spans="2:83" s="9" customFormat="1" ht="16.5">
      <c r="B200" s="15"/>
      <c r="E200" s="1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</row>
    <row r="201" spans="2:83" s="9" customFormat="1" ht="16.5">
      <c r="B201" s="15"/>
      <c r="E201" s="1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</row>
    <row r="202" spans="2:83" s="9" customFormat="1" ht="16.5">
      <c r="B202" s="15"/>
      <c r="E202" s="1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</row>
    <row r="203" spans="2:83" s="9" customFormat="1" ht="16.5">
      <c r="B203" s="15"/>
      <c r="E203" s="1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</row>
    <row r="204" spans="2:83" s="9" customFormat="1" ht="16.5">
      <c r="B204" s="15"/>
      <c r="E204" s="1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</row>
    <row r="205" spans="2:83" s="9" customFormat="1" ht="16.5">
      <c r="B205" s="15"/>
      <c r="E205" s="1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</row>
    <row r="206" spans="2:83" s="9" customFormat="1" ht="16.5">
      <c r="B206" s="15"/>
      <c r="E206" s="1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</row>
    <row r="207" spans="2:83" s="9" customFormat="1" ht="16.5">
      <c r="B207" s="15"/>
      <c r="E207" s="1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</row>
    <row r="208" spans="2:83" s="9" customFormat="1" ht="16.5">
      <c r="B208" s="15"/>
      <c r="E208" s="1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</row>
    <row r="209" spans="2:83" s="9" customFormat="1" ht="16.5">
      <c r="B209" s="15"/>
      <c r="E209" s="1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</row>
    <row r="210" spans="2:83" s="9" customFormat="1" ht="16.5">
      <c r="B210" s="15"/>
      <c r="E210" s="1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</row>
    <row r="211" spans="2:83" s="9" customFormat="1" ht="16.5">
      <c r="B211" s="15"/>
      <c r="E211" s="1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</row>
    <row r="212" spans="2:83" s="9" customFormat="1" ht="16.5">
      <c r="B212" s="15"/>
      <c r="E212" s="1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</row>
    <row r="213" spans="2:83" s="9" customFormat="1" ht="16.5">
      <c r="B213" s="15"/>
      <c r="E213" s="1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</row>
    <row r="214" spans="2:83" s="9" customFormat="1" ht="16.5">
      <c r="B214" s="15"/>
      <c r="E214" s="1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</row>
    <row r="215" spans="2:83" s="9" customFormat="1" ht="16.5">
      <c r="B215" s="15"/>
      <c r="E215" s="1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</row>
    <row r="216" spans="2:83" s="9" customFormat="1" ht="16.5">
      <c r="B216" s="15"/>
      <c r="E216" s="1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</row>
    <row r="217" spans="2:83" s="9" customFormat="1" ht="16.5">
      <c r="B217" s="15"/>
      <c r="E217" s="1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</row>
    <row r="218" spans="2:83" s="9" customFormat="1" ht="16.5">
      <c r="B218" s="15"/>
      <c r="E218" s="1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</row>
    <row r="219" spans="2:83" s="9" customFormat="1" ht="16.5">
      <c r="B219" s="15"/>
      <c r="E219" s="1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</row>
    <row r="220" spans="2:83" s="9" customFormat="1" ht="16.5">
      <c r="B220" s="15"/>
      <c r="E220" s="1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</row>
    <row r="221" spans="2:83" s="9" customFormat="1" ht="16.5">
      <c r="B221" s="15"/>
      <c r="E221" s="1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</row>
    <row r="222" spans="2:83" s="9" customFormat="1" ht="16.5">
      <c r="B222" s="15"/>
      <c r="E222" s="1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</row>
    <row r="223" spans="2:83" s="9" customFormat="1" ht="16.5">
      <c r="B223" s="15"/>
      <c r="E223" s="1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</row>
    <row r="224" spans="2:83" s="9" customFormat="1" ht="16.5">
      <c r="B224" s="15"/>
      <c r="E224" s="1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</row>
    <row r="225" spans="2:83" s="9" customFormat="1" ht="16.5">
      <c r="B225" s="15"/>
      <c r="E225" s="1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</row>
    <row r="226" spans="2:83" s="9" customFormat="1" ht="16.5">
      <c r="B226" s="15"/>
      <c r="E226" s="1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</row>
    <row r="227" spans="2:83" s="9" customFormat="1" ht="16.5">
      <c r="B227" s="15"/>
      <c r="E227" s="1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</row>
    <row r="228" spans="2:83" s="9" customFormat="1" ht="16.5">
      <c r="B228" s="15"/>
      <c r="E228" s="1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</row>
    <row r="229" spans="2:83" s="9" customFormat="1" ht="16.5">
      <c r="B229" s="15"/>
      <c r="E229" s="1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</row>
    <row r="230" spans="2:83" s="9" customFormat="1" ht="16.5">
      <c r="B230" s="15"/>
      <c r="E230" s="1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</row>
    <row r="231" spans="2:83" s="9" customFormat="1" ht="16.5">
      <c r="B231" s="15"/>
      <c r="E231" s="1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</row>
    <row r="232" spans="2:83" s="9" customFormat="1" ht="16.5">
      <c r="B232" s="15"/>
      <c r="E232" s="1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</row>
    <row r="233" spans="2:83" s="9" customFormat="1" ht="16.5">
      <c r="B233" s="15"/>
      <c r="E233" s="1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</row>
    <row r="234" spans="2:83" s="9" customFormat="1" ht="16.5">
      <c r="B234" s="15"/>
      <c r="E234" s="1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</row>
    <row r="235" spans="2:83" s="9" customFormat="1" ht="16.5">
      <c r="B235" s="15"/>
      <c r="E235" s="1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</row>
    <row r="236" spans="2:83" s="9" customFormat="1" ht="16.5">
      <c r="B236" s="15"/>
      <c r="E236" s="1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</row>
    <row r="237" spans="2:83" s="9" customFormat="1" ht="16.5">
      <c r="B237" s="15"/>
      <c r="E237" s="1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</row>
    <row r="238" spans="2:83" s="9" customFormat="1" ht="16.5">
      <c r="B238" s="15"/>
      <c r="E238" s="1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</row>
    <row r="239" spans="2:83" s="9" customFormat="1" ht="16.5">
      <c r="B239" s="15"/>
      <c r="E239" s="1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</row>
    <row r="240" spans="2:83" s="9" customFormat="1" ht="16.5">
      <c r="B240" s="15"/>
      <c r="E240" s="1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</row>
    <row r="241" spans="2:83" s="9" customFormat="1" ht="16.5">
      <c r="B241" s="15"/>
      <c r="E241" s="1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</row>
    <row r="242" spans="2:83" s="9" customFormat="1" ht="16.5">
      <c r="B242" s="15"/>
      <c r="E242" s="1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</row>
    <row r="243" spans="2:83" s="9" customFormat="1" ht="16.5">
      <c r="B243" s="15"/>
      <c r="E243" s="1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</row>
    <row r="244" spans="2:83" s="9" customFormat="1" ht="16.5">
      <c r="B244" s="15"/>
      <c r="E244" s="1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</row>
    <row r="245" spans="2:83" s="9" customFormat="1" ht="16.5">
      <c r="B245" s="15"/>
      <c r="E245" s="1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</row>
    <row r="246" spans="2:83" s="9" customFormat="1" ht="16.5">
      <c r="B246" s="15"/>
      <c r="E246" s="1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</row>
    <row r="247" spans="2:83" s="9" customFormat="1" ht="16.5">
      <c r="B247" s="15"/>
      <c r="E247" s="1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</row>
    <row r="248" spans="2:83" s="9" customFormat="1" ht="16.5">
      <c r="B248" s="15"/>
      <c r="E248" s="1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</row>
    <row r="249" spans="2:83" s="9" customFormat="1" ht="16.5">
      <c r="B249" s="15"/>
      <c r="E249" s="1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</row>
    <row r="250" spans="2:83" s="9" customFormat="1" ht="16.5">
      <c r="B250" s="15"/>
      <c r="E250" s="1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</row>
    <row r="251" spans="2:83" s="9" customFormat="1" ht="16.5">
      <c r="B251" s="15"/>
      <c r="E251" s="1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</row>
    <row r="252" spans="2:83" s="9" customFormat="1" ht="16.5">
      <c r="B252" s="15"/>
      <c r="E252" s="1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</row>
    <row r="253" spans="2:83" s="9" customFormat="1" ht="16.5">
      <c r="B253" s="15"/>
      <c r="E253" s="1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</row>
    <row r="254" spans="2:83" s="9" customFormat="1" ht="16.5">
      <c r="B254" s="15"/>
      <c r="E254" s="1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</row>
    <row r="255" spans="2:83" s="9" customFormat="1" ht="16.5">
      <c r="B255" s="15"/>
      <c r="E255" s="1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</row>
    <row r="256" spans="2:83" s="9" customFormat="1" ht="16.5">
      <c r="B256" s="15"/>
      <c r="E256" s="1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</row>
    <row r="257" spans="2:83" s="9" customFormat="1" ht="16.5">
      <c r="B257" s="15"/>
      <c r="E257" s="1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</row>
    <row r="258" spans="2:83" s="9" customFormat="1" ht="16.5">
      <c r="B258" s="15"/>
      <c r="E258" s="1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</row>
    <row r="259" spans="2:83" s="9" customFormat="1" ht="16.5">
      <c r="B259" s="15"/>
      <c r="E259" s="1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</row>
    <row r="260" spans="2:83" s="9" customFormat="1" ht="16.5">
      <c r="B260" s="15"/>
      <c r="E260" s="1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</row>
    <row r="261" spans="2:83" s="9" customFormat="1" ht="16.5">
      <c r="B261" s="15"/>
      <c r="E261" s="1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</row>
    <row r="262" spans="2:83" s="9" customFormat="1" ht="16.5">
      <c r="B262" s="15"/>
      <c r="E262" s="1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</row>
    <row r="263" spans="2:83" s="9" customFormat="1" ht="16.5">
      <c r="B263" s="15"/>
      <c r="E263" s="1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</row>
    <row r="264" spans="2:83" s="9" customFormat="1" ht="16.5">
      <c r="B264" s="15"/>
      <c r="E264" s="1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</row>
    <row r="265" spans="2:83" s="9" customFormat="1" ht="16.5">
      <c r="B265" s="15"/>
      <c r="E265" s="1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</row>
    <row r="266" spans="2:83" s="9" customFormat="1" ht="16.5">
      <c r="B266" s="15"/>
      <c r="E266" s="1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</row>
    <row r="267" spans="2:83" s="9" customFormat="1" ht="16.5">
      <c r="B267" s="15"/>
      <c r="E267" s="1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</row>
    <row r="268" spans="2:83" s="9" customFormat="1" ht="16.5">
      <c r="B268" s="15"/>
      <c r="E268" s="1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</row>
    <row r="269" spans="2:83" s="9" customFormat="1" ht="16.5">
      <c r="B269" s="15"/>
      <c r="E269" s="1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</row>
    <row r="270" spans="2:83" s="9" customFormat="1" ht="16.5">
      <c r="B270" s="15"/>
      <c r="E270" s="1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</row>
    <row r="271" spans="2:83" s="9" customFormat="1" ht="16.5">
      <c r="B271" s="15"/>
      <c r="E271" s="1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</row>
    <row r="272" spans="2:83" s="9" customFormat="1" ht="16.5">
      <c r="B272" s="15"/>
      <c r="E272" s="1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</row>
    <row r="273" spans="2:83" s="9" customFormat="1" ht="16.5">
      <c r="B273" s="15"/>
      <c r="E273" s="1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</row>
    <row r="274" spans="2:83" s="9" customFormat="1" ht="16.5">
      <c r="B274" s="15"/>
      <c r="E274" s="1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</row>
    <row r="275" spans="2:83" s="9" customFormat="1" ht="16.5">
      <c r="B275" s="15"/>
      <c r="E275" s="1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</row>
    <row r="276" spans="2:83" s="9" customFormat="1" ht="16.5">
      <c r="B276" s="15"/>
      <c r="E276" s="1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</row>
    <row r="277" spans="2:83" s="9" customFormat="1" ht="16.5">
      <c r="B277" s="15"/>
      <c r="E277" s="1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</row>
    <row r="278" spans="2:83" s="9" customFormat="1" ht="16.5">
      <c r="B278" s="15"/>
      <c r="E278" s="1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</row>
    <row r="279" spans="2:83" s="9" customFormat="1" ht="16.5">
      <c r="B279" s="15"/>
      <c r="E279" s="1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</row>
    <row r="280" spans="2:83" s="9" customFormat="1" ht="16.5">
      <c r="B280" s="15"/>
      <c r="E280" s="1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</row>
    <row r="281" spans="2:83" s="9" customFormat="1" ht="16.5">
      <c r="B281" s="15"/>
      <c r="E281" s="1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</row>
    <row r="282" spans="2:83" s="9" customFormat="1" ht="16.5">
      <c r="B282" s="15"/>
      <c r="E282" s="1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</row>
    <row r="283" spans="2:83" s="9" customFormat="1" ht="16.5">
      <c r="B283" s="15"/>
      <c r="E283" s="1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</row>
    <row r="284" spans="2:83" s="9" customFormat="1" ht="16.5">
      <c r="B284" s="15"/>
      <c r="E284" s="1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</row>
    <row r="285" spans="2:83" s="9" customFormat="1" ht="16.5">
      <c r="B285" s="15"/>
      <c r="E285" s="1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</row>
    <row r="286" spans="2:83" s="9" customFormat="1" ht="16.5">
      <c r="B286" s="15"/>
      <c r="E286" s="1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</row>
    <row r="287" spans="2:83" s="9" customFormat="1" ht="16.5">
      <c r="B287" s="15"/>
      <c r="E287" s="1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</row>
    <row r="288" spans="2:83" s="9" customFormat="1" ht="16.5">
      <c r="B288" s="15"/>
      <c r="E288" s="1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</row>
    <row r="289" spans="2:83" s="9" customFormat="1" ht="16.5">
      <c r="B289" s="15"/>
      <c r="E289" s="1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</row>
    <row r="290" spans="2:83" s="9" customFormat="1" ht="16.5">
      <c r="B290" s="15"/>
      <c r="E290" s="1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</row>
    <row r="291" spans="2:83" s="9" customFormat="1" ht="16.5">
      <c r="B291" s="15"/>
      <c r="E291" s="1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</row>
    <row r="292" spans="2:83" s="9" customFormat="1" ht="16.5">
      <c r="B292" s="15"/>
      <c r="E292" s="1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</row>
    <row r="293" spans="2:83" s="9" customFormat="1" ht="16.5">
      <c r="B293" s="15"/>
      <c r="E293" s="1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</row>
    <row r="294" spans="2:83" s="9" customFormat="1" ht="16.5">
      <c r="B294" s="15"/>
      <c r="E294" s="1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</row>
    <row r="295" spans="2:83" s="9" customFormat="1" ht="16.5">
      <c r="B295" s="15"/>
      <c r="E295" s="1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</row>
    <row r="296" spans="2:83" s="9" customFormat="1" ht="16.5">
      <c r="B296" s="15"/>
      <c r="E296" s="1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</row>
    <row r="297" spans="2:83" s="9" customFormat="1" ht="16.5">
      <c r="B297" s="15"/>
      <c r="E297" s="1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</row>
    <row r="298" spans="2:83" s="9" customFormat="1" ht="16.5">
      <c r="B298" s="15"/>
      <c r="E298" s="1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</row>
    <row r="299" spans="2:83" s="9" customFormat="1" ht="16.5">
      <c r="B299" s="15"/>
      <c r="E299" s="1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</row>
    <row r="300" spans="2:83" s="9" customFormat="1" ht="16.5">
      <c r="B300" s="15"/>
      <c r="E300" s="1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</row>
    <row r="301" spans="2:83" s="9" customFormat="1" ht="16.5">
      <c r="B301" s="15"/>
      <c r="E301" s="1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</row>
    <row r="302" spans="2:83" s="9" customFormat="1" ht="16.5">
      <c r="B302" s="15"/>
      <c r="E302" s="1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</row>
    <row r="303" spans="2:83" s="9" customFormat="1" ht="16.5">
      <c r="B303" s="15"/>
      <c r="E303" s="1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</row>
    <row r="304" spans="2:83" s="9" customFormat="1" ht="16.5">
      <c r="B304" s="15"/>
      <c r="E304" s="1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</row>
    <row r="305" spans="2:83" s="9" customFormat="1" ht="16.5">
      <c r="B305" s="15"/>
      <c r="E305" s="1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</row>
    <row r="306" spans="2:83" s="9" customFormat="1" ht="16.5">
      <c r="B306" s="15"/>
      <c r="E306" s="1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</row>
    <row r="307" spans="2:83" s="9" customFormat="1" ht="16.5">
      <c r="B307" s="15"/>
      <c r="E307" s="1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</row>
    <row r="308" spans="2:83" s="9" customFormat="1" ht="16.5">
      <c r="B308" s="15"/>
      <c r="E308" s="1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</row>
    <row r="309" spans="2:83" s="9" customFormat="1" ht="16.5">
      <c r="B309" s="15"/>
      <c r="E309" s="1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</row>
    <row r="310" spans="2:83" s="9" customFormat="1" ht="16.5">
      <c r="B310" s="15"/>
      <c r="E310" s="1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</row>
    <row r="311" spans="2:83" s="9" customFormat="1" ht="16.5">
      <c r="B311" s="15"/>
      <c r="E311" s="1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</row>
    <row r="312" spans="2:83" s="9" customFormat="1" ht="16.5">
      <c r="B312" s="15"/>
      <c r="E312" s="1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</row>
    <row r="313" spans="2:83" s="9" customFormat="1" ht="16.5">
      <c r="B313" s="15"/>
      <c r="E313" s="1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</row>
    <row r="314" spans="2:83" s="9" customFormat="1" ht="16.5">
      <c r="B314" s="15"/>
      <c r="E314" s="1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</row>
    <row r="315" spans="2:83" s="9" customFormat="1" ht="16.5">
      <c r="B315" s="15"/>
      <c r="E315" s="1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</row>
    <row r="316" spans="2:83" s="9" customFormat="1" ht="16.5">
      <c r="B316" s="15"/>
      <c r="E316" s="1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</row>
    <row r="317" spans="2:83" s="9" customFormat="1" ht="16.5">
      <c r="B317" s="15"/>
      <c r="E317" s="1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</row>
    <row r="318" spans="2:83" s="9" customFormat="1" ht="16.5">
      <c r="B318" s="15"/>
      <c r="E318" s="1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</row>
    <row r="319" spans="2:83" s="9" customFormat="1" ht="16.5">
      <c r="B319" s="15"/>
      <c r="E319" s="1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</row>
    <row r="320" spans="2:83" s="9" customFormat="1" ht="16.5">
      <c r="B320" s="15"/>
      <c r="E320" s="1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</row>
    <row r="321" spans="2:83" s="9" customFormat="1" ht="16.5">
      <c r="B321" s="15"/>
      <c r="E321" s="1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</row>
    <row r="322" spans="2:83" s="9" customFormat="1" ht="16.5">
      <c r="B322" s="15"/>
      <c r="E322" s="1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</row>
    <row r="323" spans="2:83" s="9" customFormat="1" ht="16.5">
      <c r="B323" s="15"/>
      <c r="E323" s="1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</row>
    <row r="324" spans="2:83" s="9" customFormat="1" ht="16.5">
      <c r="B324" s="15"/>
      <c r="E324" s="1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</row>
    <row r="325" spans="2:83" s="9" customFormat="1" ht="16.5">
      <c r="B325" s="15"/>
      <c r="E325" s="1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</row>
    <row r="326" spans="2:83" s="9" customFormat="1" ht="16.5">
      <c r="B326" s="15"/>
      <c r="E326" s="1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</row>
    <row r="327" spans="2:83" s="9" customFormat="1" ht="16.5">
      <c r="B327" s="15"/>
      <c r="E327" s="1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</row>
    <row r="328" spans="2:83" s="9" customFormat="1" ht="16.5">
      <c r="B328" s="15"/>
      <c r="E328" s="1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</row>
    <row r="329" spans="2:83" s="9" customFormat="1" ht="16.5">
      <c r="B329" s="15"/>
      <c r="E329" s="1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</row>
    <row r="330" spans="2:83" s="9" customFormat="1" ht="16.5">
      <c r="B330" s="15"/>
      <c r="E330" s="1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</row>
    <row r="331" spans="2:83" s="9" customFormat="1" ht="16.5">
      <c r="B331" s="15"/>
      <c r="E331" s="1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</row>
    <row r="332" spans="2:83" s="9" customFormat="1" ht="16.5">
      <c r="B332" s="15"/>
      <c r="E332" s="1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</row>
    <row r="333" spans="2:83" s="9" customFormat="1" ht="16.5">
      <c r="B333" s="15"/>
      <c r="E333" s="1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</row>
    <row r="334" spans="2:83" s="9" customFormat="1" ht="16.5">
      <c r="B334" s="15"/>
      <c r="E334" s="1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</row>
    <row r="335" spans="2:83" s="9" customFormat="1" ht="16.5">
      <c r="B335" s="15"/>
      <c r="E335" s="1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</row>
    <row r="336" spans="2:83" s="9" customFormat="1" ht="16.5">
      <c r="B336" s="15"/>
      <c r="E336" s="1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</row>
    <row r="337" spans="2:83" s="9" customFormat="1" ht="16.5">
      <c r="B337" s="15"/>
      <c r="E337" s="1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</row>
    <row r="338" spans="2:83" s="9" customFormat="1" ht="16.5">
      <c r="B338" s="15"/>
      <c r="E338" s="1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</row>
    <row r="339" spans="2:83" s="9" customFormat="1" ht="16.5">
      <c r="B339" s="15"/>
      <c r="E339" s="1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</row>
    <row r="340" spans="2:83" s="9" customFormat="1" ht="16.5">
      <c r="B340" s="15"/>
      <c r="E340" s="1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</row>
    <row r="341" spans="2:83" s="9" customFormat="1" ht="16.5">
      <c r="B341" s="15"/>
      <c r="E341" s="1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</row>
    <row r="342" spans="2:83" s="9" customFormat="1" ht="16.5">
      <c r="B342" s="15"/>
      <c r="E342" s="1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</row>
    <row r="343" spans="2:83" s="9" customFormat="1" ht="16.5">
      <c r="B343" s="15"/>
      <c r="E343" s="1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</row>
    <row r="344" spans="2:83" s="9" customFormat="1" ht="16.5">
      <c r="B344" s="15"/>
      <c r="E344" s="1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</row>
    <row r="345" spans="2:83" s="9" customFormat="1" ht="16.5">
      <c r="B345" s="15"/>
      <c r="E345" s="1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</row>
    <row r="346" spans="2:83" s="9" customFormat="1" ht="16.5">
      <c r="B346" s="15"/>
      <c r="E346" s="1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</row>
    <row r="347" spans="2:83" s="9" customFormat="1" ht="16.5">
      <c r="B347" s="15"/>
      <c r="E347" s="1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</row>
    <row r="348" spans="2:83" s="9" customFormat="1" ht="16.5">
      <c r="B348" s="15"/>
      <c r="E348" s="1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</row>
    <row r="349" spans="2:83" s="9" customFormat="1" ht="16.5">
      <c r="B349" s="15"/>
      <c r="E349" s="1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</row>
    <row r="350" spans="2:83" s="9" customFormat="1" ht="16.5">
      <c r="B350" s="15"/>
      <c r="E350" s="1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</row>
    <row r="351" spans="2:83" s="9" customFormat="1" ht="16.5">
      <c r="B351" s="15"/>
      <c r="E351" s="1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</row>
    <row r="352" spans="2:83" s="9" customFormat="1" ht="16.5">
      <c r="B352" s="15"/>
      <c r="E352" s="1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</row>
    <row r="353" spans="2:83" s="9" customFormat="1" ht="16.5">
      <c r="B353" s="15"/>
      <c r="E353" s="1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</row>
    <row r="354" spans="2:83" s="9" customFormat="1" ht="16.5">
      <c r="B354" s="15"/>
      <c r="E354" s="1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</row>
    <row r="355" spans="2:83" s="9" customFormat="1" ht="16.5">
      <c r="B355" s="15"/>
      <c r="E355" s="1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</row>
    <row r="356" spans="2:83" s="9" customFormat="1" ht="16.5">
      <c r="B356" s="15"/>
      <c r="E356" s="1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</row>
    <row r="357" spans="2:83" s="9" customFormat="1" ht="16.5">
      <c r="B357" s="15"/>
      <c r="E357" s="1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</row>
    <row r="358" spans="2:83" s="9" customFormat="1" ht="16.5">
      <c r="B358" s="15"/>
      <c r="E358" s="1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</row>
    <row r="359" spans="2:83" s="9" customFormat="1" ht="16.5">
      <c r="B359" s="15"/>
      <c r="E359" s="1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</row>
    <row r="360" spans="2:83" s="9" customFormat="1" ht="16.5">
      <c r="B360" s="15"/>
      <c r="E360" s="1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</row>
    <row r="361" spans="2:83" s="9" customFormat="1" ht="16.5">
      <c r="B361" s="15"/>
      <c r="E361" s="1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</row>
    <row r="362" spans="2:83" s="9" customFormat="1" ht="16.5">
      <c r="B362" s="15"/>
      <c r="E362" s="1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</row>
    <row r="363" spans="2:83" s="9" customFormat="1" ht="16.5">
      <c r="B363" s="15"/>
      <c r="E363" s="1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</row>
    <row r="364" spans="2:83" s="9" customFormat="1" ht="16.5">
      <c r="B364" s="15"/>
      <c r="E364" s="1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</row>
    <row r="365" spans="2:83" s="9" customFormat="1" ht="16.5">
      <c r="B365" s="15"/>
      <c r="E365" s="1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</row>
    <row r="366" spans="2:83" s="9" customFormat="1" ht="16.5">
      <c r="B366" s="15"/>
      <c r="E366" s="1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</row>
    <row r="367" spans="2:83" s="9" customFormat="1" ht="16.5">
      <c r="B367" s="15"/>
      <c r="E367" s="1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</row>
    <row r="368" spans="2:83" s="9" customFormat="1" ht="16.5">
      <c r="B368" s="15"/>
      <c r="E368" s="1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</row>
    <row r="369" spans="2:83" s="9" customFormat="1" ht="16.5">
      <c r="B369" s="15"/>
      <c r="E369" s="1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</row>
    <row r="370" spans="2:83" s="9" customFormat="1" ht="16.5">
      <c r="B370" s="15"/>
      <c r="E370" s="1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</row>
    <row r="371" spans="2:83" s="9" customFormat="1" ht="16.5">
      <c r="B371" s="15"/>
      <c r="E371" s="1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</row>
    <row r="372" spans="2:83" s="9" customFormat="1" ht="16.5">
      <c r="B372" s="15"/>
      <c r="E372" s="1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</row>
    <row r="373" spans="2:83" s="9" customFormat="1" ht="16.5">
      <c r="B373" s="15"/>
      <c r="E373" s="1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</row>
    <row r="374" spans="2:83" s="9" customFormat="1" ht="16.5">
      <c r="B374" s="15"/>
      <c r="E374" s="1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</row>
    <row r="375" spans="2:83" s="9" customFormat="1" ht="16.5">
      <c r="B375" s="15"/>
      <c r="E375" s="1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</row>
    <row r="376" spans="2:83" s="9" customFormat="1" ht="16.5">
      <c r="B376" s="15"/>
      <c r="E376" s="1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</row>
    <row r="377" spans="2:83" s="9" customFormat="1" ht="16.5">
      <c r="B377" s="15"/>
      <c r="E377" s="1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</row>
    <row r="378" spans="2:83" s="9" customFormat="1" ht="16.5">
      <c r="B378" s="15"/>
      <c r="E378" s="1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</row>
    <row r="379" spans="2:83" s="9" customFormat="1" ht="16.5">
      <c r="B379" s="15"/>
      <c r="E379" s="1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</row>
    <row r="380" spans="2:83" s="9" customFormat="1" ht="16.5">
      <c r="B380" s="15"/>
      <c r="E380" s="1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</row>
    <row r="381" spans="2:83" s="9" customFormat="1" ht="16.5">
      <c r="B381" s="15"/>
      <c r="E381" s="1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</row>
    <row r="382" spans="2:83" s="9" customFormat="1" ht="16.5">
      <c r="B382" s="15"/>
      <c r="E382" s="1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</row>
    <row r="383" spans="2:83" s="9" customFormat="1" ht="16.5">
      <c r="B383" s="15"/>
      <c r="E383" s="1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</row>
    <row r="384" spans="2:83" s="9" customFormat="1" ht="16.5">
      <c r="B384" s="15"/>
      <c r="E384" s="1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</row>
    <row r="385" spans="2:83" s="9" customFormat="1" ht="16.5">
      <c r="B385" s="15"/>
      <c r="E385" s="1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</row>
    <row r="386" spans="2:83" s="9" customFormat="1" ht="16.5">
      <c r="B386" s="15"/>
      <c r="E386" s="1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</row>
    <row r="387" spans="2:83" s="9" customFormat="1" ht="16.5">
      <c r="B387" s="15"/>
      <c r="E387" s="1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</row>
    <row r="388" spans="2:83" s="9" customFormat="1" ht="16.5">
      <c r="B388" s="15"/>
      <c r="E388" s="1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</row>
    <row r="389" spans="2:83" s="9" customFormat="1" ht="16.5">
      <c r="B389" s="15"/>
      <c r="E389" s="1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</row>
    <row r="390" spans="2:83" s="9" customFormat="1" ht="16.5">
      <c r="B390" s="15"/>
      <c r="E390" s="1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</row>
    <row r="391" spans="2:83" s="9" customFormat="1" ht="16.5">
      <c r="B391" s="15"/>
      <c r="E391" s="1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</row>
    <row r="392" spans="2:83" s="9" customFormat="1" ht="16.5">
      <c r="B392" s="15"/>
      <c r="E392" s="1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</row>
    <row r="393" spans="2:83" s="9" customFormat="1" ht="16.5">
      <c r="B393" s="15"/>
      <c r="E393" s="1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</row>
    <row r="394" spans="2:83" s="9" customFormat="1" ht="16.5">
      <c r="B394" s="15"/>
      <c r="E394" s="1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</row>
    <row r="395" spans="2:83" s="9" customFormat="1" ht="16.5">
      <c r="B395" s="15"/>
      <c r="E395" s="1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</row>
    <row r="396" spans="2:83" s="9" customFormat="1" ht="16.5">
      <c r="B396" s="15"/>
      <c r="E396" s="1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</row>
    <row r="397" spans="2:83" s="9" customFormat="1" ht="16.5">
      <c r="B397" s="15"/>
      <c r="E397" s="1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</row>
    <row r="398" spans="2:83" s="9" customFormat="1" ht="16.5">
      <c r="B398" s="15"/>
      <c r="E398" s="1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</row>
    <row r="399" spans="2:83" s="9" customFormat="1" ht="16.5">
      <c r="B399" s="15"/>
      <c r="E399" s="1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</row>
    <row r="400" spans="2:83" s="9" customFormat="1" ht="16.5">
      <c r="B400" s="15"/>
      <c r="E400" s="1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</row>
    <row r="401" spans="2:83" s="9" customFormat="1" ht="16.5">
      <c r="B401" s="15"/>
      <c r="E401" s="1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</row>
    <row r="402" spans="2:83" s="9" customFormat="1" ht="16.5">
      <c r="B402" s="15"/>
      <c r="E402" s="1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</row>
    <row r="403" spans="2:83" s="9" customFormat="1" ht="16.5">
      <c r="B403" s="15"/>
      <c r="E403" s="1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</row>
    <row r="404" spans="2:83" s="9" customFormat="1" ht="16.5">
      <c r="B404" s="15"/>
      <c r="E404" s="1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</row>
    <row r="405" spans="2:83" s="9" customFormat="1" ht="16.5">
      <c r="B405" s="15"/>
      <c r="E405" s="1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</row>
    <row r="406" spans="2:83" s="9" customFormat="1" ht="16.5">
      <c r="B406" s="15"/>
      <c r="E406" s="1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</row>
    <row r="407" spans="2:83" s="9" customFormat="1" ht="16.5">
      <c r="B407" s="15"/>
      <c r="E407" s="1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</row>
    <row r="408" spans="2:83" s="9" customFormat="1" ht="16.5">
      <c r="B408" s="15"/>
      <c r="E408" s="1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</row>
    <row r="409" spans="2:83" s="9" customFormat="1" ht="16.5">
      <c r="B409" s="15"/>
      <c r="E409" s="1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</row>
    <row r="410" spans="2:83" s="9" customFormat="1" ht="16.5">
      <c r="B410" s="15"/>
      <c r="E410" s="1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</row>
    <row r="411" spans="2:83" s="9" customFormat="1" ht="16.5">
      <c r="B411" s="15"/>
      <c r="E411" s="1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</row>
    <row r="412" spans="2:83" s="9" customFormat="1" ht="16.5">
      <c r="B412" s="15"/>
      <c r="E412" s="1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</row>
    <row r="413" spans="2:83" s="9" customFormat="1" ht="16.5">
      <c r="B413" s="15"/>
      <c r="E413" s="1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</row>
    <row r="414" spans="2:83" s="9" customFormat="1" ht="16.5">
      <c r="B414" s="15"/>
      <c r="E414" s="1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</row>
    <row r="415" spans="2:83" s="9" customFormat="1" ht="16.5">
      <c r="B415" s="15"/>
      <c r="E415" s="1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</row>
    <row r="416" spans="2:83" s="9" customFormat="1" ht="16.5">
      <c r="B416" s="15"/>
      <c r="E416" s="1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</row>
    <row r="417" spans="2:83" s="9" customFormat="1" ht="16.5">
      <c r="B417" s="15"/>
      <c r="E417" s="1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</row>
    <row r="418" spans="2:83" s="9" customFormat="1" ht="16.5">
      <c r="B418" s="15"/>
      <c r="E418" s="1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</row>
    <row r="419" spans="2:83" s="9" customFormat="1" ht="16.5">
      <c r="B419" s="15"/>
      <c r="E419" s="1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</row>
    <row r="420" spans="2:83" s="9" customFormat="1" ht="16.5">
      <c r="B420" s="15"/>
      <c r="E420" s="1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</row>
    <row r="421" spans="2:83" s="9" customFormat="1" ht="16.5">
      <c r="B421" s="15"/>
      <c r="E421" s="1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</row>
    <row r="422" spans="2:83" s="9" customFormat="1" ht="16.5">
      <c r="B422" s="15"/>
      <c r="E422" s="1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</row>
    <row r="423" spans="2:83" s="9" customFormat="1" ht="16.5">
      <c r="B423" s="15"/>
      <c r="E423" s="1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</row>
    <row r="424" spans="2:83" s="9" customFormat="1" ht="16.5">
      <c r="B424" s="15"/>
      <c r="E424" s="1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</row>
    <row r="425" spans="2:83" s="9" customFormat="1" ht="16.5">
      <c r="B425" s="15"/>
      <c r="E425" s="1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</row>
    <row r="426" spans="2:83" s="9" customFormat="1" ht="16.5">
      <c r="B426" s="15"/>
      <c r="E426" s="1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</row>
    <row r="427" spans="2:83" s="9" customFormat="1" ht="16.5">
      <c r="B427" s="15"/>
      <c r="E427" s="1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</row>
    <row r="428" spans="2:83" s="9" customFormat="1" ht="16.5">
      <c r="B428" s="15"/>
      <c r="E428" s="1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</row>
    <row r="429" spans="2:83" s="9" customFormat="1" ht="16.5">
      <c r="B429" s="15"/>
      <c r="E429" s="1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</row>
    <row r="430" spans="2:83" s="9" customFormat="1" ht="16.5">
      <c r="B430" s="15"/>
      <c r="E430" s="1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</row>
    <row r="431" spans="2:83" s="9" customFormat="1" ht="16.5">
      <c r="B431" s="15"/>
      <c r="E431" s="1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</row>
    <row r="432" spans="2:83" s="9" customFormat="1" ht="16.5">
      <c r="B432" s="15"/>
      <c r="E432" s="1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</row>
    <row r="433" spans="2:83" s="9" customFormat="1" ht="16.5">
      <c r="B433" s="15"/>
      <c r="E433" s="1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</row>
    <row r="434" spans="2:83" s="9" customFormat="1" ht="16.5">
      <c r="B434" s="15"/>
      <c r="E434" s="1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</row>
    <row r="435" spans="2:83" s="9" customFormat="1" ht="16.5">
      <c r="B435" s="15"/>
      <c r="E435" s="1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</row>
    <row r="436" spans="2:83" s="9" customFormat="1" ht="16.5">
      <c r="B436" s="15"/>
      <c r="E436" s="1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</row>
    <row r="437" spans="2:83" s="9" customFormat="1" ht="16.5">
      <c r="B437" s="15"/>
      <c r="E437" s="1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</row>
    <row r="438" spans="2:83" s="9" customFormat="1" ht="16.5">
      <c r="B438" s="15"/>
      <c r="E438" s="1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</row>
    <row r="439" spans="2:83" s="9" customFormat="1" ht="16.5">
      <c r="B439" s="15"/>
      <c r="E439" s="1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</row>
    <row r="440" spans="2:83" s="9" customFormat="1" ht="16.5">
      <c r="B440" s="15"/>
      <c r="E440" s="1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</row>
    <row r="441" spans="2:83" s="9" customFormat="1" ht="16.5">
      <c r="B441" s="15"/>
      <c r="E441" s="1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</row>
    <row r="442" spans="2:83" s="9" customFormat="1" ht="16.5">
      <c r="B442" s="15"/>
      <c r="E442" s="1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</row>
    <row r="443" spans="2:83" s="9" customFormat="1" ht="16.5">
      <c r="B443" s="15"/>
      <c r="E443" s="1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</row>
    <row r="444" spans="2:83" s="9" customFormat="1" ht="16.5">
      <c r="B444" s="15"/>
      <c r="E444" s="1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</row>
    <row r="445" spans="2:83" s="9" customFormat="1" ht="16.5">
      <c r="B445" s="15"/>
      <c r="E445" s="1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</row>
    <row r="446" spans="2:83" s="9" customFormat="1" ht="16.5">
      <c r="B446" s="15"/>
      <c r="E446" s="1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</row>
    <row r="447" spans="2:83" s="9" customFormat="1" ht="16.5">
      <c r="B447" s="15"/>
      <c r="E447" s="1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</row>
    <row r="448" spans="2:83" s="9" customFormat="1" ht="16.5">
      <c r="B448" s="15"/>
      <c r="E448" s="1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</row>
    <row r="449" spans="2:83" s="9" customFormat="1" ht="16.5">
      <c r="B449" s="15"/>
      <c r="E449" s="1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</row>
    <row r="450" spans="2:83" s="9" customFormat="1" ht="16.5">
      <c r="B450" s="15"/>
      <c r="E450" s="1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</row>
    <row r="451" spans="2:83" s="9" customFormat="1" ht="16.5">
      <c r="B451" s="15"/>
      <c r="E451" s="1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</row>
    <row r="452" spans="2:83" s="9" customFormat="1" ht="16.5">
      <c r="B452" s="15"/>
      <c r="E452" s="1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</row>
    <row r="453" spans="2:83" s="9" customFormat="1" ht="16.5">
      <c r="B453" s="15"/>
      <c r="E453" s="1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</row>
    <row r="454" spans="2:83" s="9" customFormat="1" ht="16.5">
      <c r="B454" s="15"/>
      <c r="E454" s="1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</row>
    <row r="455" spans="2:83" s="9" customFormat="1" ht="16.5">
      <c r="B455" s="15"/>
      <c r="E455" s="1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</row>
    <row r="456" spans="2:83" s="9" customFormat="1" ht="16.5">
      <c r="B456" s="15"/>
      <c r="E456" s="1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</row>
    <row r="457" spans="2:83" s="9" customFormat="1" ht="16.5">
      <c r="B457" s="15"/>
      <c r="E457" s="1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</row>
    <row r="458" spans="2:83" s="9" customFormat="1" ht="16.5">
      <c r="B458" s="15"/>
      <c r="E458" s="1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</row>
    <row r="459" spans="2:83" s="9" customFormat="1" ht="16.5">
      <c r="B459" s="15"/>
      <c r="E459" s="1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</row>
    <row r="460" spans="2:83" s="9" customFormat="1" ht="16.5">
      <c r="B460" s="15"/>
      <c r="E460" s="1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</row>
    <row r="461" spans="2:83" s="9" customFormat="1" ht="16.5">
      <c r="B461" s="15"/>
      <c r="E461" s="1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</row>
    <row r="462" spans="2:83" s="9" customFormat="1" ht="16.5">
      <c r="B462" s="15"/>
      <c r="E462" s="1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</row>
    <row r="463" spans="2:83" s="9" customFormat="1" ht="16.5">
      <c r="B463" s="15"/>
      <c r="E463" s="1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</row>
    <row r="464" spans="2:83" s="9" customFormat="1" ht="16.5">
      <c r="B464" s="15"/>
      <c r="E464" s="1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</row>
    <row r="465" spans="2:83" s="9" customFormat="1" ht="16.5">
      <c r="B465" s="15"/>
      <c r="E465" s="1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</row>
    <row r="466" spans="2:83" s="9" customFormat="1" ht="16.5">
      <c r="B466" s="15"/>
      <c r="E466" s="1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</row>
    <row r="467" spans="2:83" s="9" customFormat="1" ht="16.5">
      <c r="B467" s="15"/>
      <c r="E467" s="1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</row>
    <row r="468" spans="2:83" s="9" customFormat="1" ht="16.5">
      <c r="B468" s="15"/>
      <c r="E468" s="1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</row>
    <row r="469" spans="2:83" s="9" customFormat="1" ht="16.5">
      <c r="B469" s="15"/>
      <c r="E469" s="1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</row>
    <row r="470" spans="2:83" s="9" customFormat="1" ht="16.5">
      <c r="B470" s="15"/>
      <c r="E470" s="1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</row>
    <row r="471" spans="2:83" s="9" customFormat="1" ht="16.5">
      <c r="B471" s="15"/>
      <c r="E471" s="1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</row>
    <row r="472" spans="2:83" s="9" customFormat="1" ht="16.5">
      <c r="B472" s="15"/>
      <c r="E472" s="1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</row>
    <row r="473" spans="2:83" s="9" customFormat="1" ht="16.5">
      <c r="B473" s="15"/>
      <c r="E473" s="1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</row>
    <row r="474" spans="2:83" s="9" customFormat="1" ht="16.5">
      <c r="B474" s="15"/>
      <c r="E474" s="1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</row>
    <row r="475" spans="2:83" s="9" customFormat="1" ht="16.5">
      <c r="B475" s="15"/>
      <c r="E475" s="1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</row>
    <row r="476" spans="2:83" s="9" customFormat="1" ht="16.5">
      <c r="B476" s="15"/>
      <c r="E476" s="1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</row>
    <row r="477" spans="2:83" s="9" customFormat="1" ht="16.5">
      <c r="B477" s="15"/>
      <c r="E477" s="1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</row>
    <row r="478" spans="2:83" s="9" customFormat="1" ht="16.5">
      <c r="B478" s="15"/>
      <c r="E478" s="1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</row>
    <row r="479" spans="2:83" s="9" customFormat="1" ht="16.5">
      <c r="B479" s="15"/>
      <c r="E479" s="1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</row>
    <row r="480" spans="2:83" s="9" customFormat="1" ht="16.5">
      <c r="B480" s="15"/>
      <c r="E480" s="1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</row>
    <row r="481" spans="2:83" s="9" customFormat="1" ht="16.5">
      <c r="B481" s="15"/>
      <c r="E481" s="1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</row>
    <row r="482" spans="2:83" s="9" customFormat="1" ht="16.5">
      <c r="B482" s="15"/>
      <c r="E482" s="1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</row>
    <row r="483" spans="2:83" s="9" customFormat="1" ht="16.5">
      <c r="B483" s="15"/>
      <c r="E483" s="1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</row>
    <row r="484" spans="2:83" s="9" customFormat="1" ht="16.5">
      <c r="B484" s="15"/>
      <c r="E484" s="1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</row>
    <row r="485" spans="2:83" s="9" customFormat="1" ht="16.5">
      <c r="B485" s="15"/>
      <c r="E485" s="1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</row>
    <row r="486" spans="2:83" s="9" customFormat="1" ht="16.5">
      <c r="B486" s="15"/>
      <c r="E486" s="1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</row>
    <row r="487" spans="2:83" s="9" customFormat="1" ht="16.5">
      <c r="B487" s="15"/>
      <c r="E487" s="1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</row>
    <row r="488" spans="2:83" s="9" customFormat="1" ht="16.5">
      <c r="B488" s="15"/>
      <c r="E488" s="1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</row>
    <row r="489" spans="2:83" s="9" customFormat="1" ht="16.5">
      <c r="B489" s="15"/>
      <c r="E489" s="1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</row>
    <row r="490" spans="2:83" s="9" customFormat="1" ht="16.5">
      <c r="B490" s="15"/>
      <c r="E490" s="1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</row>
    <row r="491" spans="2:83" s="9" customFormat="1" ht="16.5">
      <c r="B491" s="15"/>
      <c r="E491" s="1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</row>
    <row r="492" spans="2:83" s="9" customFormat="1" ht="16.5">
      <c r="B492" s="15"/>
      <c r="E492" s="1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</row>
    <row r="493" spans="2:83" s="9" customFormat="1" ht="16.5">
      <c r="B493" s="15"/>
      <c r="E493" s="1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</row>
    <row r="494" spans="2:83" s="9" customFormat="1" ht="16.5">
      <c r="B494" s="15"/>
      <c r="E494" s="1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</row>
    <row r="495" spans="2:83" s="9" customFormat="1" ht="16.5">
      <c r="B495" s="15"/>
      <c r="E495" s="1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</row>
    <row r="496" spans="2:83" s="9" customFormat="1" ht="16.5">
      <c r="B496" s="15"/>
      <c r="E496" s="1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</row>
    <row r="497" spans="2:83" s="9" customFormat="1" ht="16.5">
      <c r="B497" s="15"/>
      <c r="E497" s="1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</row>
    <row r="498" spans="2:83" s="9" customFormat="1" ht="16.5">
      <c r="B498" s="15"/>
      <c r="E498" s="1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</row>
    <row r="499" spans="2:83" s="9" customFormat="1" ht="16.5">
      <c r="B499" s="15"/>
      <c r="E499" s="1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</row>
    <row r="500" spans="2:83" s="9" customFormat="1" ht="16.5">
      <c r="B500" s="15"/>
      <c r="E500" s="1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</row>
    <row r="501" spans="2:83" s="9" customFormat="1" ht="16.5">
      <c r="B501" s="15"/>
      <c r="E501" s="1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</row>
    <row r="502" spans="2:83" s="9" customFormat="1" ht="16.5">
      <c r="B502" s="15"/>
      <c r="E502" s="1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</row>
    <row r="503" spans="2:83" s="9" customFormat="1" ht="16.5">
      <c r="B503" s="15"/>
      <c r="E503" s="1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</row>
    <row r="504" spans="2:83" s="9" customFormat="1" ht="16.5">
      <c r="B504" s="15"/>
      <c r="E504" s="1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</row>
    <row r="505" spans="2:83" s="9" customFormat="1" ht="16.5">
      <c r="B505" s="15"/>
      <c r="E505" s="1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</row>
    <row r="506" spans="2:83" s="9" customFormat="1" ht="16.5">
      <c r="B506" s="15"/>
      <c r="E506" s="1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</row>
    <row r="507" spans="2:83" s="9" customFormat="1" ht="16.5">
      <c r="B507" s="15"/>
      <c r="E507" s="1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</row>
    <row r="508" spans="2:83" s="9" customFormat="1" ht="16.5">
      <c r="B508" s="15"/>
      <c r="E508" s="1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</row>
    <row r="509" spans="2:83" s="9" customFormat="1" ht="16.5">
      <c r="B509" s="15"/>
      <c r="E509" s="1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</row>
    <row r="510" spans="2:83" s="9" customFormat="1" ht="16.5">
      <c r="B510" s="15"/>
      <c r="E510" s="1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</row>
    <row r="511" spans="2:83" s="9" customFormat="1" ht="16.5">
      <c r="B511" s="15"/>
      <c r="E511" s="1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</row>
    <row r="512" spans="2:83" s="9" customFormat="1" ht="16.5">
      <c r="B512" s="15"/>
      <c r="E512" s="1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</row>
    <row r="513" spans="2:83" s="9" customFormat="1" ht="16.5">
      <c r="B513" s="15"/>
      <c r="E513" s="1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</row>
    <row r="514" spans="2:83" s="9" customFormat="1" ht="16.5">
      <c r="B514" s="15"/>
      <c r="E514" s="1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</row>
    <row r="515" spans="2:83" s="9" customFormat="1" ht="16.5">
      <c r="B515" s="15"/>
      <c r="E515" s="1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</row>
    <row r="516" spans="2:83" s="9" customFormat="1" ht="16.5">
      <c r="B516" s="15"/>
      <c r="E516" s="1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</row>
    <row r="517" spans="2:83" s="9" customFormat="1" ht="16.5">
      <c r="B517" s="15"/>
      <c r="E517" s="1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</row>
    <row r="518" spans="2:83" s="9" customFormat="1" ht="16.5">
      <c r="B518" s="15"/>
      <c r="E518" s="1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</row>
    <row r="519" spans="2:83" s="9" customFormat="1" ht="16.5">
      <c r="B519" s="15"/>
      <c r="E519" s="1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</row>
    <row r="520" spans="2:83" s="9" customFormat="1" ht="16.5">
      <c r="B520" s="15"/>
      <c r="E520" s="1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</row>
    <row r="521" spans="2:83" s="9" customFormat="1" ht="16.5">
      <c r="B521" s="15"/>
      <c r="E521" s="1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</row>
    <row r="522" spans="2:83" s="9" customFormat="1" ht="16.5">
      <c r="B522" s="15"/>
      <c r="E522" s="1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</row>
    <row r="523" spans="2:83" s="9" customFormat="1" ht="16.5">
      <c r="B523" s="15"/>
      <c r="E523" s="1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</row>
    <row r="524" spans="2:83" s="9" customFormat="1" ht="16.5">
      <c r="B524" s="15"/>
      <c r="E524" s="1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</row>
    <row r="525" spans="2:83" s="9" customFormat="1" ht="16.5">
      <c r="B525" s="15"/>
      <c r="E525" s="1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</row>
    <row r="526" spans="2:83" s="9" customFormat="1" ht="16.5">
      <c r="B526" s="15"/>
      <c r="E526" s="1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</row>
    <row r="527" spans="2:83" s="9" customFormat="1" ht="16.5">
      <c r="B527" s="15"/>
      <c r="E527" s="1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</row>
    <row r="528" spans="2:83" s="9" customFormat="1" ht="16.5">
      <c r="B528" s="15"/>
      <c r="E528" s="1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</row>
    <row r="529" spans="2:83" s="9" customFormat="1" ht="16.5">
      <c r="B529" s="15"/>
      <c r="E529" s="1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</row>
    <row r="530" spans="2:83" s="9" customFormat="1" ht="16.5">
      <c r="B530" s="15"/>
      <c r="E530" s="1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</row>
    <row r="531" spans="2:83" s="9" customFormat="1" ht="16.5">
      <c r="B531" s="15"/>
      <c r="E531" s="1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</row>
    <row r="532" spans="2:83" s="9" customFormat="1" ht="16.5">
      <c r="B532" s="15"/>
      <c r="E532" s="1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</row>
    <row r="533" spans="2:83" s="9" customFormat="1" ht="16.5">
      <c r="B533" s="15"/>
      <c r="E533" s="1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</row>
    <row r="534" spans="2:83" s="9" customFormat="1" ht="16.5">
      <c r="B534" s="15"/>
      <c r="E534" s="1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</row>
    <row r="535" spans="2:83" s="9" customFormat="1" ht="16.5">
      <c r="B535" s="15"/>
      <c r="E535" s="1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</row>
    <row r="536" spans="2:83" s="9" customFormat="1" ht="16.5">
      <c r="B536" s="15"/>
      <c r="E536" s="1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</row>
    <row r="537" spans="2:83" s="9" customFormat="1" ht="16.5">
      <c r="B537" s="15"/>
      <c r="E537" s="1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</row>
    <row r="538" spans="2:83" s="9" customFormat="1" ht="16.5">
      <c r="B538" s="15"/>
      <c r="E538" s="1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</row>
    <row r="539" spans="2:83" s="9" customFormat="1" ht="16.5">
      <c r="B539" s="15"/>
      <c r="E539" s="1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</row>
    <row r="540" spans="2:83" s="9" customFormat="1" ht="16.5">
      <c r="B540" s="15"/>
      <c r="E540" s="1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</row>
    <row r="541" spans="2:83" s="9" customFormat="1" ht="16.5">
      <c r="B541" s="15"/>
      <c r="E541" s="1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</row>
    <row r="542" spans="2:83" s="9" customFormat="1" ht="16.5">
      <c r="B542" s="15"/>
      <c r="E542" s="1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</row>
    <row r="543" spans="2:83" s="9" customFormat="1" ht="16.5">
      <c r="B543" s="15"/>
      <c r="E543" s="1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</row>
    <row r="544" spans="2:83" s="9" customFormat="1" ht="16.5">
      <c r="B544" s="15"/>
      <c r="E544" s="1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</row>
    <row r="545" spans="2:83" s="9" customFormat="1" ht="16.5">
      <c r="B545" s="15"/>
      <c r="E545" s="1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</row>
    <row r="546" spans="2:83" s="9" customFormat="1" ht="16.5">
      <c r="B546" s="15"/>
      <c r="E546" s="1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</row>
    <row r="547" spans="2:83" s="9" customFormat="1" ht="16.5">
      <c r="B547" s="15"/>
      <c r="E547" s="1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</row>
    <row r="548" spans="2:83" s="9" customFormat="1" ht="16.5">
      <c r="B548" s="15"/>
      <c r="E548" s="1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</row>
    <row r="549" spans="2:83" s="9" customFormat="1" ht="16.5">
      <c r="B549" s="15"/>
      <c r="E549" s="1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</row>
    <row r="550" spans="2:83" s="9" customFormat="1" ht="16.5">
      <c r="B550" s="15"/>
      <c r="E550" s="1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</row>
    <row r="551" spans="2:83" s="9" customFormat="1" ht="16.5">
      <c r="B551" s="15"/>
      <c r="E551" s="1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</row>
    <row r="552" spans="2:83" s="9" customFormat="1" ht="16.5">
      <c r="B552" s="15"/>
      <c r="E552" s="1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</row>
    <row r="553" spans="2:83" s="9" customFormat="1" ht="16.5">
      <c r="B553" s="15"/>
      <c r="E553" s="1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</row>
    <row r="554" spans="2:83" s="9" customFormat="1" ht="16.5">
      <c r="B554" s="15"/>
      <c r="E554" s="1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</row>
    <row r="555" spans="2:83" s="9" customFormat="1" ht="16.5">
      <c r="B555" s="15"/>
      <c r="E555" s="1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</row>
    <row r="556" spans="2:83" s="9" customFormat="1" ht="16.5">
      <c r="B556" s="15"/>
      <c r="E556" s="1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</row>
    <row r="557" spans="2:83" s="9" customFormat="1" ht="16.5">
      <c r="B557" s="15"/>
      <c r="E557" s="1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</row>
    <row r="558" spans="2:83" s="9" customFormat="1" ht="16.5">
      <c r="B558" s="15"/>
      <c r="E558" s="1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</row>
    <row r="559" spans="2:83" s="9" customFormat="1" ht="16.5">
      <c r="B559" s="15"/>
      <c r="E559" s="1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</row>
    <row r="560" spans="2:83" s="9" customFormat="1" ht="16.5">
      <c r="B560" s="15"/>
      <c r="E560" s="1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</row>
    <row r="561" spans="2:83" s="9" customFormat="1" ht="16.5">
      <c r="B561" s="15"/>
      <c r="E561" s="1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</row>
    <row r="562" spans="2:83" s="9" customFormat="1" ht="16.5">
      <c r="B562" s="15"/>
      <c r="E562" s="1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</row>
    <row r="563" spans="2:83" s="9" customFormat="1" ht="16.5">
      <c r="B563" s="15"/>
      <c r="E563" s="1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</row>
    <row r="564" spans="2:83" s="9" customFormat="1" ht="16.5">
      <c r="B564" s="15"/>
      <c r="E564" s="1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</row>
    <row r="565" spans="2:83" s="9" customFormat="1" ht="16.5">
      <c r="B565" s="15"/>
      <c r="E565" s="1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</row>
    <row r="566" spans="2:83" s="9" customFormat="1" ht="16.5">
      <c r="B566" s="15"/>
      <c r="E566" s="1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</row>
    <row r="567" spans="2:83" s="9" customFormat="1" ht="16.5">
      <c r="B567" s="15"/>
      <c r="E567" s="1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</row>
    <row r="568" spans="2:83" s="9" customFormat="1" ht="16.5">
      <c r="B568" s="15"/>
      <c r="E568" s="1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</row>
    <row r="569" spans="2:83" s="9" customFormat="1" ht="16.5">
      <c r="B569" s="15"/>
      <c r="E569" s="1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</row>
    <row r="570" spans="2:83" s="9" customFormat="1" ht="16.5">
      <c r="B570" s="15"/>
      <c r="E570" s="1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</row>
    <row r="571" spans="2:83" s="9" customFormat="1" ht="16.5">
      <c r="B571" s="15"/>
      <c r="E571" s="1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</row>
    <row r="572" spans="2:83" s="9" customFormat="1" ht="16.5">
      <c r="B572" s="15"/>
      <c r="E572" s="1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</row>
    <row r="573" spans="2:83" s="9" customFormat="1" ht="16.5">
      <c r="B573" s="15"/>
      <c r="E573" s="1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</row>
    <row r="574" spans="2:83" s="9" customFormat="1" ht="16.5">
      <c r="B574" s="15"/>
      <c r="E574" s="1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</row>
    <row r="575" spans="2:83" s="9" customFormat="1" ht="16.5">
      <c r="B575" s="15"/>
      <c r="E575" s="1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</row>
    <row r="576" spans="2:83" s="9" customFormat="1" ht="16.5">
      <c r="B576" s="15"/>
      <c r="E576" s="1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</row>
    <row r="577" spans="2:83" s="9" customFormat="1" ht="16.5">
      <c r="B577" s="15"/>
      <c r="E577" s="1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</row>
    <row r="578" spans="2:83" s="9" customFormat="1" ht="16.5">
      <c r="B578" s="15"/>
      <c r="E578" s="1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</row>
    <row r="579" spans="2:83" s="9" customFormat="1" ht="16.5">
      <c r="B579" s="15"/>
      <c r="E579" s="1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</row>
    <row r="580" spans="2:83" s="9" customFormat="1" ht="16.5">
      <c r="B580" s="15"/>
      <c r="E580" s="1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</row>
    <row r="581" spans="2:83" s="9" customFormat="1" ht="16.5">
      <c r="B581" s="15"/>
      <c r="E581" s="1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</row>
    <row r="582" spans="2:83" s="9" customFormat="1" ht="16.5">
      <c r="B582" s="15"/>
      <c r="E582" s="1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</row>
    <row r="583" spans="2:83" s="9" customFormat="1" ht="16.5">
      <c r="B583" s="15"/>
      <c r="E583" s="1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</row>
    <row r="584" spans="2:83" s="9" customFormat="1" ht="16.5">
      <c r="B584" s="15"/>
      <c r="E584" s="1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</row>
    <row r="585" spans="2:83" s="9" customFormat="1" ht="16.5">
      <c r="B585" s="15"/>
      <c r="E585" s="1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</row>
    <row r="586" spans="2:83" s="9" customFormat="1" ht="16.5">
      <c r="B586" s="15"/>
      <c r="E586" s="1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</row>
    <row r="587" spans="2:83" s="9" customFormat="1" ht="16.5">
      <c r="B587" s="15"/>
      <c r="E587" s="1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</row>
    <row r="588" spans="2:83" s="9" customFormat="1" ht="16.5">
      <c r="B588" s="15"/>
      <c r="E588" s="1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</row>
    <row r="589" spans="2:83" s="9" customFormat="1" ht="16.5">
      <c r="B589" s="15"/>
      <c r="E589" s="1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</row>
    <row r="590" spans="2:83" s="9" customFormat="1" ht="16.5">
      <c r="B590" s="15"/>
      <c r="E590" s="1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</row>
    <row r="591" spans="2:83" s="9" customFormat="1" ht="16.5">
      <c r="B591" s="15"/>
      <c r="E591" s="1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</row>
    <row r="592" spans="2:83" s="9" customFormat="1" ht="16.5">
      <c r="B592" s="15"/>
      <c r="E592" s="1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</row>
    <row r="593" spans="2:83" s="9" customFormat="1" ht="16.5">
      <c r="B593" s="15"/>
      <c r="E593" s="1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</row>
    <row r="594" spans="2:83" s="9" customFormat="1" ht="16.5">
      <c r="B594" s="15"/>
      <c r="E594" s="1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</row>
    <row r="595" spans="2:83" s="9" customFormat="1" ht="16.5">
      <c r="B595" s="15"/>
      <c r="E595" s="1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</row>
    <row r="596" spans="2:83" s="9" customFormat="1" ht="16.5">
      <c r="B596" s="15"/>
      <c r="E596" s="1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</row>
    <row r="597" spans="2:83" s="9" customFormat="1" ht="16.5">
      <c r="B597" s="15"/>
      <c r="E597" s="1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</row>
    <row r="598" spans="2:83" s="9" customFormat="1" ht="16.5">
      <c r="B598" s="15"/>
      <c r="E598" s="1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</row>
    <row r="599" spans="2:83" s="9" customFormat="1" ht="16.5">
      <c r="B599" s="15"/>
      <c r="E599" s="1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</row>
    <row r="600" spans="2:83" s="9" customFormat="1" ht="16.5">
      <c r="B600" s="15"/>
      <c r="E600" s="1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</row>
    <row r="601" spans="2:83" s="9" customFormat="1" ht="16.5">
      <c r="B601" s="15"/>
      <c r="E601" s="1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</row>
    <row r="602" spans="2:83" s="9" customFormat="1" ht="16.5">
      <c r="B602" s="15"/>
      <c r="E602" s="1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</row>
    <row r="603" spans="2:83" s="9" customFormat="1" ht="16.5">
      <c r="B603" s="15"/>
      <c r="E603" s="1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</row>
    <row r="604" spans="2:83" s="9" customFormat="1" ht="16.5">
      <c r="B604" s="15"/>
      <c r="E604" s="1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</row>
    <row r="605" spans="2:83" s="9" customFormat="1" ht="16.5">
      <c r="B605" s="15"/>
      <c r="E605" s="1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</row>
    <row r="606" spans="2:83" s="9" customFormat="1" ht="16.5">
      <c r="B606" s="15"/>
      <c r="E606" s="1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</row>
    <row r="607" spans="2:83" s="9" customFormat="1" ht="16.5">
      <c r="B607" s="15"/>
      <c r="E607" s="1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</row>
    <row r="608" spans="2:83" s="9" customFormat="1" ht="16.5">
      <c r="B608" s="15"/>
      <c r="E608" s="1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</row>
    <row r="609" spans="2:83" s="9" customFormat="1" ht="16.5">
      <c r="B609" s="15"/>
      <c r="E609" s="1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</row>
    <row r="610" spans="2:83" s="9" customFormat="1" ht="16.5">
      <c r="B610" s="15"/>
      <c r="E610" s="1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</row>
    <row r="611" spans="2:83" s="9" customFormat="1" ht="16.5">
      <c r="B611" s="15"/>
      <c r="E611" s="1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</row>
    <row r="612" spans="2:83" s="9" customFormat="1" ht="16.5">
      <c r="B612" s="15"/>
      <c r="E612" s="1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</row>
    <row r="613" spans="2:83" s="9" customFormat="1" ht="16.5">
      <c r="B613" s="15"/>
      <c r="E613" s="1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</row>
    <row r="614" spans="2:83" s="9" customFormat="1" ht="16.5">
      <c r="B614" s="15"/>
      <c r="E614" s="1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</row>
    <row r="615" spans="2:83" s="9" customFormat="1" ht="16.5">
      <c r="B615" s="15"/>
      <c r="E615" s="1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</row>
    <row r="616" spans="2:83" s="9" customFormat="1" ht="16.5">
      <c r="B616" s="15"/>
      <c r="E616" s="1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</row>
    <row r="617" spans="2:83" s="9" customFormat="1" ht="16.5">
      <c r="B617" s="15"/>
      <c r="E617" s="1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</row>
    <row r="618" spans="2:83" s="9" customFormat="1" ht="16.5">
      <c r="B618" s="15"/>
      <c r="E618" s="1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</row>
    <row r="619" spans="2:83" s="9" customFormat="1" ht="16.5">
      <c r="B619" s="15"/>
      <c r="E619" s="1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</row>
    <row r="620" spans="2:83" s="9" customFormat="1" ht="16.5">
      <c r="B620" s="15"/>
      <c r="E620" s="1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</row>
    <row r="621" spans="2:83" s="9" customFormat="1" ht="16.5">
      <c r="B621" s="15"/>
      <c r="E621" s="1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</row>
    <row r="622" spans="2:83" s="9" customFormat="1" ht="16.5">
      <c r="B622" s="15"/>
      <c r="E622" s="1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</row>
    <row r="623" spans="2:83" s="9" customFormat="1" ht="16.5">
      <c r="B623" s="15"/>
      <c r="E623" s="1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</row>
    <row r="624" spans="2:83" s="9" customFormat="1" ht="16.5">
      <c r="B624" s="15"/>
      <c r="E624" s="1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</row>
    <row r="625" spans="2:83" s="9" customFormat="1" ht="16.5">
      <c r="B625" s="15"/>
      <c r="E625" s="1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</row>
    <row r="626" spans="2:83" s="9" customFormat="1" ht="16.5">
      <c r="B626" s="15"/>
      <c r="E626" s="1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</row>
    <row r="627" spans="2:83" s="9" customFormat="1" ht="16.5">
      <c r="B627" s="15"/>
      <c r="E627" s="1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</row>
    <row r="628" spans="2:83" s="9" customFormat="1" ht="16.5">
      <c r="B628" s="15"/>
      <c r="E628" s="1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</row>
    <row r="629" spans="2:83" s="9" customFormat="1" ht="16.5">
      <c r="B629" s="15"/>
      <c r="E629" s="1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</row>
    <row r="630" spans="2:83" s="9" customFormat="1" ht="16.5">
      <c r="B630" s="15"/>
      <c r="E630" s="1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</row>
    <row r="631" spans="2:83" s="9" customFormat="1" ht="16.5">
      <c r="B631" s="15"/>
      <c r="E631" s="1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</row>
    <row r="632" spans="2:83" s="9" customFormat="1" ht="16.5">
      <c r="B632" s="15"/>
      <c r="E632" s="1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</row>
    <row r="633" spans="2:83" s="9" customFormat="1" ht="16.5">
      <c r="B633" s="15"/>
      <c r="E633" s="1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</row>
    <row r="634" spans="2:83" s="9" customFormat="1" ht="16.5">
      <c r="B634" s="15"/>
      <c r="E634" s="1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</row>
    <row r="635" spans="2:83" s="9" customFormat="1" ht="16.5">
      <c r="B635" s="15"/>
      <c r="E635" s="1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</row>
    <row r="636" spans="2:83" s="9" customFormat="1" ht="16.5">
      <c r="B636" s="15"/>
      <c r="E636" s="1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</row>
    <row r="637" spans="2:83" s="9" customFormat="1" ht="16.5">
      <c r="B637" s="15"/>
      <c r="E637" s="1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</row>
    <row r="638" spans="2:83" s="9" customFormat="1" ht="16.5">
      <c r="B638" s="15"/>
      <c r="E638" s="1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</row>
    <row r="639" spans="2:83" s="9" customFormat="1" ht="16.5">
      <c r="B639" s="15"/>
      <c r="E639" s="1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</row>
    <row r="640" spans="2:83" s="9" customFormat="1" ht="16.5">
      <c r="B640" s="15"/>
      <c r="E640" s="1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</row>
    <row r="641" spans="2:83" s="9" customFormat="1" ht="16.5">
      <c r="B641" s="15"/>
      <c r="E641" s="1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</row>
    <row r="642" spans="2:83" s="9" customFormat="1" ht="16.5">
      <c r="B642" s="15"/>
      <c r="E642" s="1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</row>
    <row r="643" spans="2:83" s="9" customFormat="1" ht="16.5">
      <c r="B643" s="15"/>
      <c r="E643" s="1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</row>
    <row r="644" spans="2:83" s="9" customFormat="1" ht="16.5">
      <c r="B644" s="15"/>
      <c r="E644" s="1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</row>
    <row r="645" spans="2:83" s="9" customFormat="1" ht="16.5">
      <c r="B645" s="15"/>
      <c r="E645" s="1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</row>
    <row r="646" spans="2:83" s="9" customFormat="1" ht="16.5">
      <c r="B646" s="15"/>
      <c r="E646" s="1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</row>
    <row r="647" spans="2:83" s="9" customFormat="1" ht="16.5">
      <c r="B647" s="15"/>
      <c r="E647" s="1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</row>
    <row r="648" spans="2:83" s="9" customFormat="1" ht="16.5">
      <c r="B648" s="15"/>
      <c r="E648" s="1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</row>
    <row r="649" spans="2:83" s="9" customFormat="1" ht="16.5">
      <c r="B649" s="15"/>
      <c r="E649" s="1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</row>
    <row r="650" spans="2:83" s="9" customFormat="1" ht="16.5">
      <c r="B650" s="15"/>
      <c r="E650" s="1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</row>
    <row r="651" spans="2:83" s="9" customFormat="1" ht="16.5">
      <c r="B651" s="15"/>
      <c r="E651" s="1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</row>
    <row r="652" spans="2:83" s="9" customFormat="1" ht="16.5">
      <c r="B652" s="15"/>
      <c r="E652" s="1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</row>
    <row r="653" spans="2:83" s="9" customFormat="1" ht="16.5">
      <c r="B653" s="15"/>
      <c r="E653" s="1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</row>
    <row r="654" spans="2:83" s="9" customFormat="1" ht="16.5">
      <c r="B654" s="15"/>
      <c r="E654" s="1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</row>
    <row r="655" spans="2:83" s="9" customFormat="1" ht="16.5">
      <c r="B655" s="15"/>
      <c r="E655" s="1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</row>
    <row r="656" spans="2:83" s="9" customFormat="1" ht="16.5">
      <c r="B656" s="15"/>
      <c r="E656" s="1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</row>
    <row r="657" spans="2:83" s="9" customFormat="1" ht="16.5">
      <c r="B657" s="15"/>
      <c r="E657" s="1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</row>
    <row r="658" spans="2:83" s="9" customFormat="1" ht="16.5">
      <c r="B658" s="15"/>
      <c r="E658" s="1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</row>
    <row r="659" spans="2:83" s="9" customFormat="1" ht="16.5">
      <c r="B659" s="15"/>
      <c r="E659" s="1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</row>
    <row r="660" spans="2:83" s="9" customFormat="1" ht="16.5">
      <c r="B660" s="15"/>
      <c r="E660" s="1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</row>
    <row r="661" spans="2:83" s="9" customFormat="1" ht="16.5">
      <c r="B661" s="15"/>
      <c r="E661" s="1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</row>
    <row r="662" spans="2:83" s="9" customFormat="1" ht="16.5">
      <c r="B662" s="15"/>
      <c r="E662" s="1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</row>
    <row r="663" spans="2:83" s="9" customFormat="1" ht="16.5">
      <c r="B663" s="15"/>
      <c r="E663" s="1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</row>
    <row r="664" spans="2:83" s="9" customFormat="1" ht="16.5">
      <c r="B664" s="15"/>
      <c r="E664" s="1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</row>
    <row r="665" spans="2:83" s="9" customFormat="1" ht="16.5">
      <c r="B665" s="15"/>
      <c r="E665" s="1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</row>
    <row r="666" spans="2:83" s="9" customFormat="1" ht="16.5">
      <c r="B666" s="15"/>
      <c r="E666" s="1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</row>
    <row r="667" spans="2:83" s="9" customFormat="1" ht="16.5">
      <c r="B667" s="15"/>
      <c r="E667" s="1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</row>
    <row r="668" spans="2:83" s="9" customFormat="1" ht="16.5">
      <c r="B668" s="15"/>
      <c r="E668" s="1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</row>
    <row r="669" spans="2:83" s="9" customFormat="1" ht="16.5">
      <c r="B669" s="15"/>
      <c r="E669" s="1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</row>
    <row r="670" spans="2:83" s="9" customFormat="1" ht="16.5">
      <c r="B670" s="15"/>
      <c r="E670" s="1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</row>
    <row r="671" spans="2:83" s="9" customFormat="1" ht="16.5">
      <c r="B671" s="15"/>
      <c r="E671" s="1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</row>
    <row r="672" spans="2:83" s="9" customFormat="1" ht="16.5">
      <c r="B672" s="15"/>
      <c r="E672" s="1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</row>
    <row r="673" spans="2:83" s="9" customFormat="1" ht="16.5">
      <c r="B673" s="15"/>
      <c r="E673" s="1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</row>
    <row r="674" spans="2:83" s="9" customFormat="1" ht="16.5">
      <c r="B674" s="15"/>
      <c r="E674" s="1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</row>
    <row r="675" spans="2:83" s="9" customFormat="1" ht="16.5">
      <c r="B675" s="15"/>
      <c r="E675" s="1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</row>
    <row r="676" spans="2:83" s="9" customFormat="1" ht="16.5">
      <c r="B676" s="15"/>
      <c r="E676" s="1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</row>
    <row r="677" spans="2:83" s="9" customFormat="1" ht="16.5">
      <c r="B677" s="15"/>
      <c r="E677" s="1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</row>
    <row r="678" spans="2:83" s="9" customFormat="1" ht="16.5">
      <c r="B678" s="15"/>
      <c r="E678" s="1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</row>
    <row r="679" spans="2:83" s="9" customFormat="1" ht="16.5">
      <c r="B679" s="15"/>
      <c r="E679" s="1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</row>
    <row r="680" spans="2:83" s="9" customFormat="1" ht="16.5">
      <c r="B680" s="15"/>
      <c r="E680" s="1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</row>
    <row r="681" spans="2:83" s="9" customFormat="1" ht="16.5">
      <c r="B681" s="15"/>
      <c r="E681" s="1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</row>
    <row r="682" spans="2:83" s="9" customFormat="1" ht="16.5">
      <c r="B682" s="15"/>
      <c r="E682" s="1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</row>
    <row r="683" spans="2:83" s="9" customFormat="1" ht="16.5">
      <c r="B683" s="15"/>
      <c r="E683" s="1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</row>
    <row r="684" spans="2:83" s="9" customFormat="1" ht="16.5">
      <c r="B684" s="15"/>
      <c r="E684" s="1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</row>
    <row r="685" spans="2:83" s="9" customFormat="1" ht="16.5">
      <c r="B685" s="15"/>
      <c r="E685" s="1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</row>
    <row r="686" spans="2:83" s="9" customFormat="1" ht="16.5">
      <c r="B686" s="15"/>
      <c r="E686" s="1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</row>
    <row r="687" spans="2:83" s="9" customFormat="1" ht="16.5">
      <c r="B687" s="15"/>
      <c r="E687" s="1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</row>
    <row r="688" spans="2:83" s="9" customFormat="1" ht="16.5">
      <c r="B688" s="15"/>
      <c r="E688" s="1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</row>
    <row r="689" spans="2:83" s="9" customFormat="1" ht="16.5">
      <c r="B689" s="15"/>
      <c r="E689" s="1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</row>
    <row r="690" spans="2:83" s="9" customFormat="1" ht="16.5">
      <c r="B690" s="15"/>
      <c r="E690" s="1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</row>
    <row r="691" spans="2:83" s="9" customFormat="1" ht="16.5">
      <c r="B691" s="15"/>
      <c r="E691" s="1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</row>
    <row r="692" spans="2:83" s="9" customFormat="1" ht="16.5">
      <c r="B692" s="15"/>
      <c r="E692" s="1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</row>
    <row r="693" spans="2:83" s="9" customFormat="1" ht="16.5">
      <c r="B693" s="15"/>
      <c r="E693" s="1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</row>
    <row r="694" spans="2:83" s="9" customFormat="1" ht="16.5">
      <c r="B694" s="15"/>
      <c r="E694" s="1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</row>
    <row r="695" spans="2:83" s="9" customFormat="1" ht="16.5">
      <c r="B695" s="15"/>
      <c r="E695" s="1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</row>
    <row r="696" spans="2:83" s="9" customFormat="1" ht="16.5">
      <c r="B696" s="15"/>
      <c r="E696" s="1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</row>
  </sheetData>
  <sheetProtection/>
  <mergeCells count="4">
    <mergeCell ref="C1:I1"/>
    <mergeCell ref="B2:I2"/>
    <mergeCell ref="B3:I3"/>
    <mergeCell ref="E100:H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Paz Hernandez</dc:creator>
  <cp:keywords/>
  <dc:description/>
  <cp:lastModifiedBy>Luis Fernando</cp:lastModifiedBy>
  <cp:lastPrinted>2018-09-03T20:01:45Z</cp:lastPrinted>
  <dcterms:created xsi:type="dcterms:W3CDTF">2014-12-01T17:25:42Z</dcterms:created>
  <dcterms:modified xsi:type="dcterms:W3CDTF">2018-09-07T15:10:50Z</dcterms:modified>
  <cp:category/>
  <cp:version/>
  <cp:contentType/>
  <cp:contentStatus/>
</cp:coreProperties>
</file>