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essie\Documents\SEAPI\PEBETERO\CD EMPRESAS\"/>
    </mc:Choice>
  </mc:AlternateContent>
  <bookViews>
    <workbookView xWindow="0" yWindow="0" windowWidth="21600" windowHeight="9435"/>
  </bookViews>
  <sheets>
    <sheet name="FORMATO" sheetId="1" r:id="rId1"/>
  </sheets>
  <definedNames>
    <definedName name="_xlnm.Print_Area" localSheetId="0">FORMATO!$A$1:$F$129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8" i="1" l="1"/>
  <c r="F39" i="1"/>
  <c r="F48" i="1" s="1"/>
  <c r="F46" i="1"/>
  <c r="D34" i="1"/>
  <c r="F13" i="1"/>
  <c r="F78" i="1" l="1"/>
  <c r="F77" i="1"/>
  <c r="F76" i="1"/>
  <c r="F75" i="1"/>
  <c r="F74" i="1"/>
  <c r="F73" i="1"/>
  <c r="F72" i="1"/>
  <c r="F71" i="1"/>
  <c r="F70" i="1"/>
  <c r="F69" i="1"/>
  <c r="F68" i="1"/>
  <c r="F67" i="1"/>
  <c r="F66" i="1"/>
  <c r="F65" i="1"/>
  <c r="F64" i="1"/>
  <c r="F63" i="1"/>
  <c r="F62" i="1"/>
  <c r="F61" i="1"/>
  <c r="F104" i="1" l="1"/>
  <c r="F106" i="1" s="1"/>
  <c r="F107" i="1" s="1"/>
  <c r="F125" i="1" s="1"/>
  <c r="F96" i="1"/>
  <c r="F95" i="1"/>
  <c r="F94" i="1"/>
  <c r="F93" i="1"/>
  <c r="F92" i="1"/>
  <c r="F91" i="1"/>
  <c r="F90" i="1"/>
  <c r="F89" i="1"/>
  <c r="F88" i="1"/>
  <c r="F87" i="1"/>
  <c r="F86" i="1"/>
  <c r="F54" i="1"/>
  <c r="F55" i="1" s="1"/>
  <c r="F56" i="1" s="1"/>
  <c r="F122" i="1" s="1"/>
  <c r="D44" i="1"/>
  <c r="F44" i="1" s="1"/>
  <c r="D43" i="1"/>
  <c r="F43" i="1" s="1"/>
  <c r="F42" i="1"/>
  <c r="D41" i="1"/>
  <c r="F41" i="1" s="1"/>
  <c r="F40" i="1"/>
  <c r="D37" i="1"/>
  <c r="F37" i="1" s="1"/>
  <c r="F36" i="1"/>
  <c r="D35" i="1"/>
  <c r="F35" i="1" s="1"/>
  <c r="F34" i="1"/>
  <c r="F26" i="1"/>
  <c r="D25" i="1"/>
  <c r="F25" i="1" s="1"/>
  <c r="F24" i="1"/>
  <c r="F23" i="1"/>
  <c r="F22" i="1"/>
  <c r="F14" i="1"/>
  <c r="F16" i="1" l="1"/>
  <c r="F17" i="1" s="1"/>
  <c r="F119" i="1" s="1"/>
  <c r="F99" i="1"/>
  <c r="F100" i="1" s="1"/>
  <c r="F124" i="1" s="1"/>
  <c r="F27" i="1"/>
  <c r="F28" i="1" s="1"/>
  <c r="F120" i="1" s="1"/>
  <c r="F80" i="1"/>
  <c r="F81" i="1" s="1"/>
  <c r="F123" i="1" s="1"/>
  <c r="F45" i="1"/>
  <c r="F49" i="1" s="1"/>
  <c r="F121" i="1" s="1"/>
  <c r="F126" i="1" l="1"/>
  <c r="F127" i="1" s="1"/>
  <c r="F128" i="1" s="1"/>
</calcChain>
</file>

<file path=xl/sharedStrings.xml><?xml version="1.0" encoding="utf-8"?>
<sst xmlns="http://schemas.openxmlformats.org/spreadsheetml/2006/main" count="188" uniqueCount="99">
  <si>
    <t>UNIVERSIDAD   NACIONAL  AUTÓNOMA   DE    HONDURAS</t>
  </si>
  <si>
    <t>SECRETARÍA  EJECUTIVA DE ADMINISTRACIÓN  DE PROYECTOS DE INFRAESTRUCTURA (SEAPI)</t>
  </si>
  <si>
    <t>CIUDAD UNIVERSITARIA JOSE TRINIDAD REYES, TEGUCIGALPA M.D.C.</t>
  </si>
  <si>
    <t>Ítem</t>
  </si>
  <si>
    <t>Descripción de la Actividad</t>
  </si>
  <si>
    <t>Unid.</t>
  </si>
  <si>
    <t>Cantidad</t>
  </si>
  <si>
    <t>Precio Unitario</t>
  </si>
  <si>
    <t>Total ( L)</t>
  </si>
  <si>
    <t>GENERALES</t>
  </si>
  <si>
    <t>Limpieza</t>
  </si>
  <si>
    <t>gl</t>
  </si>
  <si>
    <t>Bodega</t>
  </si>
  <si>
    <t xml:space="preserve">Sub Total  </t>
  </si>
  <si>
    <t>TOTAL GENERALES</t>
  </si>
  <si>
    <t>PRELIMINARES</t>
  </si>
  <si>
    <t>Marcado y Niveleteado</t>
  </si>
  <si>
    <t>m</t>
  </si>
  <si>
    <t>m³</t>
  </si>
  <si>
    <t>Sub Total  Preliminares</t>
  </si>
  <si>
    <t>TOTAL PRELIMINARES</t>
  </si>
  <si>
    <t xml:space="preserve">ESTRUCTURAS </t>
  </si>
  <si>
    <t>Kg</t>
  </si>
  <si>
    <t>Concreto a la vista en figura, con impermeabilizante integral</t>
  </si>
  <si>
    <t>kg</t>
  </si>
  <si>
    <t xml:space="preserve">Sub Total </t>
  </si>
  <si>
    <t>TOTAL ESTRUCTURAS</t>
  </si>
  <si>
    <t>IMPERMEABILIZACION</t>
  </si>
  <si>
    <t>Suministro y Aplicación de Impermeabilizante ADMIX WR ( Repelente de Agua) o similar previamente aprobado por el supervisor,  a toda la parte exterior del pebetero de concreto.</t>
  </si>
  <si>
    <t>TOTAL IMPERMEABILIZACION</t>
  </si>
  <si>
    <t>INSTALACIONES ELECTRICAS</t>
  </si>
  <si>
    <t>u</t>
  </si>
  <si>
    <r>
      <t xml:space="preserve">Suministro e instalación de </t>
    </r>
    <r>
      <rPr>
        <b/>
        <sz val="11"/>
        <rFont val="Arial"/>
        <family val="2"/>
      </rPr>
      <t>Patch Cord UTP</t>
    </r>
    <r>
      <rPr>
        <sz val="11"/>
        <rFont val="Arial"/>
        <family val="2"/>
      </rPr>
      <t>: dos cables UTP categoría 6, terminales RJ45 de 7 y 4 pies de longitud. Para conexión de dispositivos a salidas de datos. Similar o superior a marcas Belden, Panduit, Commscope. Todos los elementos con certificación UL.</t>
    </r>
  </si>
  <si>
    <r>
      <t xml:space="preserve">Suministro e Instalación de </t>
    </r>
    <r>
      <rPr>
        <b/>
        <sz val="11"/>
        <rFont val="Arial"/>
        <family val="2"/>
      </rPr>
      <t>Interruptor Termomagnético</t>
    </r>
    <r>
      <rPr>
        <sz val="11"/>
        <rFont val="Arial"/>
        <family val="2"/>
      </rPr>
      <t>: 15 amperios, 2 polos, para montaje en tablero "TSY" existente de 120/208 voltios (para protección del circuito de fuerza). Con certificación UL.</t>
    </r>
  </si>
  <si>
    <r>
      <t xml:space="preserve">Suministro e instalación de </t>
    </r>
    <r>
      <rPr>
        <b/>
        <sz val="11"/>
        <rFont val="Arial"/>
        <family val="2"/>
      </rPr>
      <t>Control Keypad (Ethernet Controller keypad)</t>
    </r>
    <r>
      <rPr>
        <sz val="11"/>
        <rFont val="Arial"/>
        <family val="2"/>
      </rPr>
      <t xml:space="preserve">, para reproducción hasta ocho escenas y apagado general del sistema de iluminación. Incluye caja y conductos para canalización de cables, fuente de poder POE similar o superior a modelo 109-000029-00 y keypad 103-000023-00 de la marca Philips. </t>
    </r>
  </si>
  <si>
    <t>TOTAL INSTALACIONES ELECTRICAS</t>
  </si>
  <si>
    <t>ESFERA E INSTALACIONES GASES</t>
  </si>
  <si>
    <t>Sistema de encendido a base de LPG</t>
  </si>
  <si>
    <t>Galones</t>
  </si>
  <si>
    <t>TOTAL ESFERA E INSTALACIONES GASES</t>
  </si>
  <si>
    <t>OBRAS VARIAS</t>
  </si>
  <si>
    <t>TOTAL OBRAS VARIAS</t>
  </si>
  <si>
    <t>RESUMEN OFERTA ECONÓMICA</t>
  </si>
  <si>
    <t>Item</t>
  </si>
  <si>
    <t>DESCRIPCIÓN</t>
  </si>
  <si>
    <t>TOTAL L.</t>
  </si>
  <si>
    <t>A</t>
  </si>
  <si>
    <t>ESTRUCTURAS</t>
  </si>
  <si>
    <t xml:space="preserve"> TOTAL    L.</t>
  </si>
  <si>
    <t xml:space="preserve"> % Administración + Utilidad</t>
  </si>
  <si>
    <t>PROYECTO "CONSTRUCCION DE PEBETERO, CIUDAD UNIVERSITARIA"</t>
  </si>
  <si>
    <t>Global</t>
  </si>
  <si>
    <t>Unidad</t>
  </si>
  <si>
    <r>
      <t xml:space="preserve">Suministro e instalación de </t>
    </r>
    <r>
      <rPr>
        <b/>
        <sz val="11"/>
        <color indexed="8"/>
        <rFont val="Arial"/>
        <family val="2"/>
      </rPr>
      <t>Conducto para Cables de Potencia y red de datos</t>
    </r>
    <r>
      <rPr>
        <sz val="11"/>
        <color indexed="8"/>
        <rFont val="Arial"/>
        <family val="2"/>
      </rPr>
      <t>: 3 x PVC Eléctrico, cédula 40 de 3/4" de diámetro (energía y datos). Para cable de Datos: 1 x PVC eléctrico, cédula 40 de 3/4" de diámetro. Incluye curvas de fábrica y boquillas en cajas de registro; curvas, protección de cables, juntas y adaptadores. Para instalación entre cajas de concreto. Elementos Con certificación UL.</t>
    </r>
  </si>
  <si>
    <r>
      <t xml:space="preserve">Suministro e instalación de </t>
    </r>
    <r>
      <rPr>
        <b/>
        <sz val="11"/>
        <color theme="1"/>
        <rFont val="Arial"/>
        <family val="2"/>
      </rPr>
      <t>Tramo Final de Conductos</t>
    </r>
    <r>
      <rPr>
        <sz val="11"/>
        <color theme="1"/>
        <rFont val="Arial"/>
        <family val="2"/>
      </rPr>
      <t>: desde caja de concreto en la losa del pebetero hasta caja de salida de cada reflector, para cables de datos y alimentadores de la luminarias, 2 x PVC cédula 40, empotrada, de 3/4" de diámetro por salida, conectores, adaptadores y curvas de fábrica. Incluye caja de 4" x 4" x 2-1/8" de PVC NEMA 3R para uso pesado a la intemperie similar o superior a marca CANTEX. Considerar longitud promedio por salida igual a 7.5 m. Todos los elementos con certificación UL.</t>
    </r>
  </si>
  <si>
    <r>
      <t xml:space="preserve">Suministro e instalación de </t>
    </r>
    <r>
      <rPr>
        <b/>
        <sz val="11"/>
        <rFont val="Arial"/>
        <family val="2"/>
      </rPr>
      <t>Alimentador de Reflector LED</t>
    </r>
    <r>
      <rPr>
        <sz val="11"/>
        <rFont val="Arial"/>
        <family val="2"/>
      </rPr>
      <t>: 2 x 12(Fases)+1 x 12(Datos)+1 x 12(Tierra) AWG THWN, con certificación UL.</t>
    </r>
  </si>
  <si>
    <r>
      <t xml:space="preserve">Suministro e Instalación de </t>
    </r>
    <r>
      <rPr>
        <b/>
        <sz val="11"/>
        <rFont val="Arial"/>
        <family val="2"/>
      </rPr>
      <t>Interruptor Termomagnético</t>
    </r>
    <r>
      <rPr>
        <sz val="11"/>
        <rFont val="Arial"/>
        <family val="2"/>
      </rPr>
      <t>: 20 amperios, 1 polo, para montaje en tablero "TSY" existente en cuarto de máquinas, 120/208 voltios (para protección del circuito de fuerza). Con certificación UL.</t>
    </r>
  </si>
  <si>
    <r>
      <rPr>
        <b/>
        <sz val="11"/>
        <rFont val="Arial"/>
        <family val="2"/>
      </rPr>
      <t>Limpieza</t>
    </r>
    <r>
      <rPr>
        <sz val="11"/>
        <rFont val="Arial"/>
        <family val="2"/>
      </rPr>
      <t>. Incluye limpieza del área permanente</t>
    </r>
    <r>
      <rPr>
        <b/>
        <sz val="11"/>
        <rFont val="Arial"/>
        <family val="2"/>
      </rPr>
      <t xml:space="preserve"> diaria</t>
    </r>
    <r>
      <rPr>
        <sz val="11"/>
        <rFont val="Arial"/>
        <family val="2"/>
      </rPr>
      <t xml:space="preserve">  y final en todos los niveles y botado de escombros, botado de desperdicios de obra civil.</t>
    </r>
  </si>
  <si>
    <r>
      <rPr>
        <b/>
        <sz val="11"/>
        <rFont val="Arial"/>
        <family val="2"/>
      </rPr>
      <t>Excavación</t>
    </r>
    <r>
      <rPr>
        <sz val="11"/>
        <rFont val="Arial"/>
        <family val="2"/>
      </rPr>
      <t xml:space="preserve"> material común no clasificado</t>
    </r>
  </si>
  <si>
    <r>
      <t xml:space="preserve">Relleno y compactado con </t>
    </r>
    <r>
      <rPr>
        <b/>
        <sz val="11"/>
        <rFont val="Arial"/>
        <family val="2"/>
      </rPr>
      <t>material del sitio</t>
    </r>
  </si>
  <si>
    <r>
      <rPr>
        <b/>
        <sz val="11"/>
        <rFont val="Arial"/>
        <family val="2"/>
      </rPr>
      <t>Botado de Material sobrante</t>
    </r>
    <r>
      <rPr>
        <sz val="11"/>
        <rFont val="Arial"/>
        <family val="2"/>
      </rPr>
      <t xml:space="preserve"> (abundamiento considerado 35 %) fuera de los predios de la UNAH.</t>
    </r>
  </si>
  <si>
    <r>
      <t xml:space="preserve">Relleno y compactado con </t>
    </r>
    <r>
      <rPr>
        <b/>
        <sz val="11"/>
        <rFont val="Arial"/>
        <family val="2"/>
      </rPr>
      <t>material Selecto</t>
    </r>
  </si>
  <si>
    <r>
      <rPr>
        <b/>
        <sz val="11"/>
        <rFont val="Arial"/>
        <family val="2"/>
      </rPr>
      <t>Concreto F´c = 280 Kg/cm² en 2 Zapata Aislada</t>
    </r>
    <r>
      <rPr>
        <sz val="11"/>
        <rFont val="Arial"/>
        <family val="2"/>
      </rPr>
      <t xml:space="preserve"> con Impermeabilizante Integral de 3.70 x 3.70m x 0.40 m.</t>
    </r>
  </si>
  <si>
    <r>
      <rPr>
        <b/>
        <sz val="11"/>
        <rFont val="Arial"/>
        <family val="2"/>
      </rPr>
      <t>Concreto F´c = 280 Kg/cm² en 8 Pedestales</t>
    </r>
    <r>
      <rPr>
        <sz val="11"/>
        <rFont val="Arial"/>
        <family val="2"/>
      </rPr>
      <t xml:space="preserve"> con Impermeabilizante integral</t>
    </r>
  </si>
  <si>
    <r>
      <rPr>
        <b/>
        <sz val="11"/>
        <rFont val="Arial"/>
        <family val="2"/>
      </rPr>
      <t>Acero Fy = 4200 Kg/cm² en 8 Pedestales</t>
    </r>
    <r>
      <rPr>
        <sz val="11"/>
        <rFont val="Arial"/>
        <family val="2"/>
      </rPr>
      <t xml:space="preserve"> ,V #4 @ 30 cm horizontal y #4 @ 30 cm vertical. Incluye andamios (ver detalles en plano).</t>
    </r>
  </si>
  <si>
    <t>LISTA DE ACTIVIDADES Y CANTIDADES DE OBRA</t>
  </si>
  <si>
    <t>día</t>
  </si>
  <si>
    <r>
      <t>Instalaciones Eléctricas Provisionales:</t>
    </r>
    <r>
      <rPr>
        <sz val="11"/>
        <rFont val="Arial"/>
        <family val="2"/>
      </rPr>
      <t xml:space="preserve"> Acometida de 60 metros, Tríplex, 6 AWG Patella, de aluminio, soportada provisionalmente en postes de madera cada 20 pies, con aisladores de carrete de una línea. Poste de madera de 15 pies de altura, base de medidor clase 100, accesorios para evitar la introducción de agua de lluvia, electrodo de tierra y cable 8 AWG con conector para unir cable con electrodo. Tablero eléctrico de 8 espacios con los interruptores termo-magnéticos requeridos para el suministro de energía propio.</t>
    </r>
    <r>
      <rPr>
        <b/>
        <sz val="11"/>
        <rFont val="Arial"/>
        <family val="2"/>
      </rPr>
      <t xml:space="preserve"> </t>
    </r>
    <r>
      <rPr>
        <sz val="11"/>
        <rFont val="Arial"/>
        <family val="2"/>
      </rPr>
      <t>Se debe ofertar la mano de obra de montaje y desmontaje y los materiales no recuperables.</t>
    </r>
  </si>
  <si>
    <r>
      <t xml:space="preserve">Suministro de mano de obra para </t>
    </r>
    <r>
      <rPr>
        <b/>
        <sz val="11"/>
        <rFont val="Arial"/>
        <family val="2"/>
      </rPr>
      <t>Excavación de zanja</t>
    </r>
    <r>
      <rPr>
        <sz val="11"/>
        <rFont val="Arial"/>
        <family val="2"/>
      </rPr>
      <t xml:space="preserve"> en terreno natural para alojar los conductos de PVC que protegerán los cables de datos y energía. Ancho = 0.30 m, profundidad = 0.40 m, largo = 70 metros. Suministro de material selecto y colocación en la zanja para cubrir conductos de PVC, material deberá ser compactado. Suministro de materiales y construcción de loseta de concreto pobre, instalar sobre la loseta cinta plástica color naranja con rótulo en negro "PRECAUCIÓN CABLES ELÉCTRICOS", de 0.10 m de ancho a lo largo de toda la zanja. Tierra vegetal y distribución de la misma para cubrir totalmente la zanja. Arreglo de capas de materiales de la siguiente forma: en primer lugar ubicar las tuberías, cama horizontal de tuberías, capa de 0.20 m de material selecto, loseta de concreto pobre de 0.05 m, 0.15 m de relleno de tierra vegetal.</t>
    </r>
  </si>
  <si>
    <r>
      <t xml:space="preserve">Construcción en sitio de </t>
    </r>
    <r>
      <rPr>
        <b/>
        <sz val="11"/>
        <rFont val="Arial"/>
        <family val="2"/>
      </rPr>
      <t>Caja de registro de concreto</t>
    </r>
    <r>
      <rPr>
        <sz val="11"/>
        <rFont val="Arial"/>
        <family val="2"/>
      </rPr>
      <t>: Dimensiones interiores 0.40 m x 0.40 m x 0.60 m de profundidad. Tapa de concreto con sellador autonivelante a base de silicón y con componente fungicida entre la junta de la caja y tapa. Paredes de ladrillo rafón, repelladas y pulidas. Pintura anti hongos de alta calidad. Drenaje de 2" de diámetro PVC SDR26 con gravín en abertura de losa inferior con la pendiente adecuada para la evacuación de fluidos. Todos los conductos para instalaciones eléctricas deben de ser sellados con espuma expansiva después de la instalación de los cables.</t>
    </r>
  </si>
  <si>
    <r>
      <t xml:space="preserve">Suministro e instalación de </t>
    </r>
    <r>
      <rPr>
        <b/>
        <sz val="11"/>
        <color theme="1"/>
        <rFont val="Arial"/>
        <family val="2"/>
      </rPr>
      <t>Tramo Inicial de Conductos</t>
    </r>
    <r>
      <rPr>
        <sz val="11"/>
        <color theme="1"/>
        <rFont val="Arial"/>
        <family val="2"/>
      </rPr>
      <t>: desde tablero eléctrico y salida doble de red de datos existentes hasta tubería PVC enterrada, para instalación de cables de datos y alimentador del dispositivo de control de iluminación, 3 x EMT, superficial, de 3/4" de diámetro, conectores y coupling de presión, bushing en los conectores, adaptadores de EMT a PVC. Incluye caja de 4" x 4" x 2-1/8" metálica y conector romex para cables de datos. Soportes de riel strut, abrazaderas, varilla roscada y sus anclas todos galvanizados, para el exterior, y abrazadera metálica con tacos expansores metálicos de acero inoxidable en el interior. Todos los elementos con certificación UL.</t>
    </r>
  </si>
  <si>
    <r>
      <t xml:space="preserve">Suministro e instalación de </t>
    </r>
    <r>
      <rPr>
        <b/>
        <sz val="11"/>
        <rFont val="Arial"/>
        <family val="2"/>
      </rPr>
      <t xml:space="preserve">Alimentador de Dispositivo Fuente de Poder y Datos </t>
    </r>
    <r>
      <rPr>
        <sz val="11"/>
        <rFont val="Arial"/>
        <family val="2"/>
      </rPr>
      <t>(Enabler Pro) del sistema de control de reflectores: 2 x 2(F)+1 x 12 (T) AWG THWN, con certificación UL.</t>
    </r>
  </si>
  <si>
    <r>
      <t xml:space="preserve">Suministro e instalación de </t>
    </r>
    <r>
      <rPr>
        <b/>
        <sz val="11"/>
        <rFont val="Arial"/>
        <family val="2"/>
      </rPr>
      <t>Pigtails UTP</t>
    </r>
    <r>
      <rPr>
        <sz val="11"/>
        <rFont val="Arial"/>
        <family val="2"/>
      </rPr>
      <t>: dos cables UTP categoría 6, terminales RJ45 en un extremo de cada cable. Para conexión de dispositivo Enabler Pro desde punto de red doble existente hasta caja de registro en la losa del pebetero. Similar o superior a marcas Belden, Panduit, Commscope. Todos los elementos con certificación UL.</t>
    </r>
  </si>
  <si>
    <r>
      <t xml:space="preserve">Suministro e Instalación de </t>
    </r>
    <r>
      <rPr>
        <b/>
        <sz val="11"/>
        <rFont val="Arial"/>
        <family val="2"/>
      </rPr>
      <t>Salida para Tomacorrientes</t>
    </r>
    <r>
      <rPr>
        <sz val="11"/>
        <rFont val="Arial"/>
        <family val="2"/>
      </rPr>
      <t>: Conducto EMT de 3/4" de diámetro, cajas de 2" x 4" x 2-1/8", tapa de acero inoxidable con tornillo tipo torx con pin anti vandálico, dispositivo dúplex NEMA 5-20R similar o superior a marca Hubbell, conectores y coupling de presión, bushing plásticos, soportes: expansores, tornillos y abrazaderas de acero inoxidable. Cables 2 x 12(F) + 1 x 12(T) AWG THHN. Todos los materiales con certificación UL.</t>
    </r>
  </si>
  <si>
    <r>
      <t xml:space="preserve">Suministro e instalación de </t>
    </r>
    <r>
      <rPr>
        <b/>
        <sz val="11"/>
        <rFont val="Arial"/>
        <family val="2"/>
      </rPr>
      <t>Reflector para Realce de Fachada</t>
    </r>
    <r>
      <rPr>
        <sz val="11"/>
        <rFont val="Arial"/>
        <family val="2"/>
      </rPr>
      <t>: Montaje que permita la reflexión de luz a lo alto y ancho de la estructura del pebetero, 208 voltios, 290 vatios. Incluye cable líder de 1.8 metros, para conexión a caja de 4" x 4" x 2-1/8" en la losa del pebetero, y lentes de dispersión para 8°, 13°, 23°, 43°, 63° y A5-1. Similar o superior a Philips DCP770 (104 x LED-HB/RGB +ZCP770 BSP A5-17), con certificación UL.</t>
    </r>
  </si>
  <si>
    <r>
      <t xml:space="preserve">Suministro e instalación de </t>
    </r>
    <r>
      <rPr>
        <b/>
        <sz val="11"/>
        <rFont val="Arial"/>
        <family val="2"/>
      </rPr>
      <t>Fuente de Poder y Datos</t>
    </r>
    <r>
      <rPr>
        <sz val="11"/>
        <rFont val="Arial"/>
        <family val="2"/>
      </rPr>
      <t xml:space="preserve"> para conexión y control de reflectores de Realce: Incluye caja de PVC de 12" x 12" x 6", similar o superior a marca Cantex, con prensa estopas para entrada de cables y con aplicación de silicón grado eléctrico para sellado hermético. Para conexión eléctrica de reflectores y entrada Ethernet similar o superior a modelo Enabler pro data, marca Philips. Con certificación UL.</t>
    </r>
  </si>
  <si>
    <r>
      <t xml:space="preserve">Suministro e instalación de </t>
    </r>
    <r>
      <rPr>
        <b/>
        <sz val="11"/>
        <rFont val="Arial"/>
        <family val="2"/>
      </rPr>
      <t xml:space="preserve">Consola de Control </t>
    </r>
    <r>
      <rPr>
        <sz val="11"/>
        <rFont val="Arial"/>
        <family val="2"/>
      </rPr>
      <t xml:space="preserve">del sistema de iluminación: Consola con conectividad Ethernet para cambio de color y atenuación programada de reflectores de realce con software de control integrado. Incluye charola para montaje de consola en pared, soportes y accesorios para alimentación eléctrica. Consola similar o superior a modelo Light System Manager con software Light System Composer de la marca Philips. </t>
    </r>
  </si>
  <si>
    <r>
      <t xml:space="preserve">Suministro de mano de obra para </t>
    </r>
    <r>
      <rPr>
        <b/>
        <sz val="11"/>
        <rFont val="Arial"/>
        <family val="2"/>
      </rPr>
      <t xml:space="preserve">Programación y Configuración </t>
    </r>
    <r>
      <rPr>
        <sz val="11"/>
        <rFont val="Arial"/>
        <family val="2"/>
      </rPr>
      <t>de escenas de luz del sistema de control de iluminación LED. Incluye instalación de software, configuración y conexión de equipos, capacitación para operarios del sistema.</t>
    </r>
  </si>
  <si>
    <r>
      <t>Suministro, fabricación e Instalación de </t>
    </r>
    <r>
      <rPr>
        <b/>
        <sz val="11"/>
        <color theme="1"/>
        <rFont val="Arial"/>
        <family val="2"/>
      </rPr>
      <t xml:space="preserve"> Esfera de acero inoxidable</t>
    </r>
    <r>
      <rPr>
        <sz val="11"/>
        <color theme="1"/>
        <rFont val="Arial"/>
        <family val="2"/>
      </rPr>
      <t xml:space="preserve"> de 3 mm y con un diámetro de 3.8 metros. Incluye soldadura para acero inoxidable, soporte de 3/16" . Todo según lo indicado en planos, cuadro de equipos y especificaciones técnicas.</t>
    </r>
  </si>
  <si>
    <r>
      <t>Suministro e Instalación de </t>
    </r>
    <r>
      <rPr>
        <b/>
        <sz val="11"/>
        <color theme="1"/>
        <rFont val="Arial"/>
        <family val="2"/>
      </rPr>
      <t>Tubería aérea en el interior de la esfera</t>
    </r>
    <r>
      <rPr>
        <sz val="11"/>
        <color theme="1"/>
        <rFont val="Arial"/>
        <family val="2"/>
      </rPr>
      <t xml:space="preserve"> para Gas Licuado de Petróleo (LPG) tipo hierro negro cedula 40 de 1-1/2". Incluye quemadores, uniones, tee, codos, pintura anticorrosiva, prueba y ajuste. Todo según lo indicado en planos, cuadro de equipos y especificaciones técnicas.</t>
    </r>
  </si>
  <si>
    <r>
      <t>Suministro e Instalación de </t>
    </r>
    <r>
      <rPr>
        <b/>
        <sz val="11"/>
        <color theme="1"/>
        <rFont val="Arial"/>
        <family val="2"/>
      </rPr>
      <t>Tubería aérea en el interior de la esfera</t>
    </r>
    <r>
      <rPr>
        <sz val="11"/>
        <color theme="1"/>
        <rFont val="Arial"/>
        <family val="2"/>
      </rPr>
      <t xml:space="preserve"> para Gas Licuado de Petróleo (LPG) tipo hierro negro cedula 40 de 3/4". Incluye quemadores, uniones, tee, codos, pintura anticorrosiva, prueba y ajuste. Todo según lo indicado en planos, cuadro de equipos y especificaciones técnicas.</t>
    </r>
  </si>
  <si>
    <r>
      <t>Suministro e Instalación de </t>
    </r>
    <r>
      <rPr>
        <b/>
        <sz val="11"/>
        <color theme="1"/>
        <rFont val="Arial"/>
        <family val="2"/>
      </rPr>
      <t>Tubería subterránea</t>
    </r>
    <r>
      <rPr>
        <sz val="11"/>
        <color theme="1"/>
        <rFont val="Arial"/>
        <family val="2"/>
      </rPr>
      <t xml:space="preserve"> para Gas Licuado de Petróleo (LPG) tipo hierro negro cedula 40 de 2". Incluye uniones, tee, codos, pintura anticorrosiva, tubería PVC cedula 40, pegamento, rotulación, prueba y ajuste. Todo según lo indicado en planos, cuadro de equipos y especificaciones técnicas.</t>
    </r>
  </si>
  <si>
    <r>
      <t>Suministro e Instalación de</t>
    </r>
    <r>
      <rPr>
        <b/>
        <sz val="11"/>
        <color theme="1"/>
        <rFont val="Arial"/>
        <family val="2"/>
      </rPr>
      <t> Tubería empotrada</t>
    </r>
    <r>
      <rPr>
        <sz val="11"/>
        <color theme="1"/>
        <rFont val="Arial"/>
        <family val="2"/>
      </rPr>
      <t xml:space="preserve"> para Gas Licuado de Petróleo (LPG) tipo hierro negro cedula 40 de 2". Incluye uniones, tee, codos, pintura anticorrosiva, prueba y ajuste. Todo según lo indicado en planos, cuadro de equipos y especificaciones técnicas.</t>
    </r>
  </si>
  <si>
    <r>
      <t>Suministro e Instalación de </t>
    </r>
    <r>
      <rPr>
        <b/>
        <sz val="11"/>
        <color theme="1"/>
        <rFont val="Arial"/>
        <family val="2"/>
      </rPr>
      <t>Tubería aérea</t>
    </r>
    <r>
      <rPr>
        <sz val="11"/>
        <color theme="1"/>
        <rFont val="Arial"/>
        <family val="2"/>
      </rPr>
      <t xml:space="preserve"> para Gas Licuado de Petróleo (LPG) tipo hierro negro cedula 40 de 2". Incluye uniones, tee, codos, pintura anticorrosiva, prueba y ajuste. Todo según lo indicado en planos, cuadro de equipos y especificaciones técnicas.</t>
    </r>
  </si>
  <si>
    <r>
      <t xml:space="preserve">Suministro e Instalación de un </t>
    </r>
    <r>
      <rPr>
        <b/>
        <sz val="11"/>
        <color theme="1"/>
        <rFont val="Arial"/>
        <family val="2"/>
      </rPr>
      <t>Regulador de alta presión</t>
    </r>
    <r>
      <rPr>
        <sz val="11"/>
        <color theme="1"/>
        <rFont val="Arial"/>
        <family val="2"/>
      </rPr>
      <t xml:space="preserve"> para tanques de LPG con válvula alivio integral, similar o superior a </t>
    </r>
    <r>
      <rPr>
        <sz val="11"/>
        <rFont val="Arial"/>
        <family val="2"/>
      </rPr>
      <t>REGO1586VN</t>
    </r>
    <r>
      <rPr>
        <sz val="11"/>
        <color theme="1"/>
        <rFont val="Arial"/>
        <family val="2"/>
      </rPr>
      <t>. Incluye válvulas de cierre, accesorios, prueba y ajuste. Todo según lo indicado en planos, cuadro de equipos y especificaciones técnicas.</t>
    </r>
  </si>
  <si>
    <r>
      <t xml:space="preserve">Suministro e Instalación de </t>
    </r>
    <r>
      <rPr>
        <b/>
        <sz val="11"/>
        <color theme="1"/>
        <rFont val="Arial"/>
        <family val="2"/>
      </rPr>
      <t>Regulador de baja presión</t>
    </r>
    <r>
      <rPr>
        <sz val="11"/>
        <color theme="1"/>
        <rFont val="Arial"/>
        <family val="2"/>
      </rPr>
      <t xml:space="preserve"> similar o superior a  REGO</t>
    </r>
    <r>
      <rPr>
        <sz val="11"/>
        <rFont val="Arial"/>
        <family val="2"/>
      </rPr>
      <t xml:space="preserve"> LV6503B.</t>
    </r>
    <r>
      <rPr>
        <sz val="11"/>
        <color theme="1"/>
        <rFont val="Arial"/>
        <family val="2"/>
      </rPr>
      <t xml:space="preserve"> Incluye válvulas de cierre , accesorios, prueba y ajuste. Todo según lo indicado en planos, cuadro de equipos y especificaciones técnicas.</t>
    </r>
  </si>
  <si>
    <t xml:space="preserve">Servicio de suministro de Gas Licuado de Petróleo (LPG). </t>
  </si>
  <si>
    <t>Suministro e instalacion de extintor químico ABC de 50 Libras</t>
  </si>
  <si>
    <t xml:space="preserve"> PROYECTO"CONSTRUCCIÓN DE PEBETERO, CIUDAD UNIVERSITARIA"</t>
  </si>
  <si>
    <r>
      <rPr>
        <b/>
        <sz val="11"/>
        <rFont val="Arial"/>
        <family val="2"/>
      </rPr>
      <t>Acero Fy= 4200 Kg/cm² en 2 Zapata Aislada</t>
    </r>
    <r>
      <rPr>
        <sz val="11"/>
        <rFont val="Arial"/>
        <family val="2"/>
      </rPr>
      <t xml:space="preserve"> de 3.70m x 3.00m x 0.40 m., varilla de refuerzo #4 @ 20 cm A.S. inferior y superior.  </t>
    </r>
  </si>
  <si>
    <r>
      <rPr>
        <b/>
        <sz val="11"/>
        <rFont val="Arial"/>
        <family val="2"/>
      </rPr>
      <t>Concreto F´c = 280 Kg/cm² en V-1</t>
    </r>
    <r>
      <rPr>
        <sz val="11"/>
        <rFont val="Arial"/>
        <family val="2"/>
      </rPr>
      <t xml:space="preserve"> con Impermeabilizante integral</t>
    </r>
  </si>
  <si>
    <r>
      <rPr>
        <b/>
        <sz val="11"/>
        <rFont val="Arial"/>
        <family val="2"/>
      </rPr>
      <t>Acero Fy = 4200 Kg/cm² en V-1.</t>
    </r>
    <r>
      <rPr>
        <sz val="11"/>
        <rFont val="Arial"/>
        <family val="2"/>
      </rPr>
      <t>,6#4 y #2 @ 17.5 cm.  (ver detalles en plano).</t>
    </r>
  </si>
  <si>
    <r>
      <rPr>
        <b/>
        <sz val="11"/>
        <rFont val="Arial"/>
        <family val="2"/>
      </rPr>
      <t>Acero en Figura,</t>
    </r>
    <r>
      <rPr>
        <sz val="11"/>
        <rFont val="Arial"/>
        <family val="2"/>
      </rPr>
      <t xml:space="preserve"> #6</t>
    </r>
    <r>
      <rPr>
        <b/>
        <sz val="11"/>
        <rFont val="Arial"/>
        <family val="2"/>
      </rPr>
      <t>,</t>
    </r>
    <r>
      <rPr>
        <sz val="11"/>
        <rFont val="Arial"/>
        <family val="2"/>
      </rPr>
      <t xml:space="preserve"> anillos #4  Fy = 4200 kg/cm². .</t>
    </r>
  </si>
  <si>
    <t>Concreto en losa I, con impermeabilizante integral, acabado gradineado.</t>
  </si>
  <si>
    <r>
      <rPr>
        <b/>
        <sz val="11"/>
        <rFont val="Arial"/>
        <family val="2"/>
      </rPr>
      <t>Acero en Losa I,</t>
    </r>
    <r>
      <rPr>
        <sz val="11"/>
        <rFont val="Arial"/>
        <family val="2"/>
      </rPr>
      <t xml:space="preserve"> #4</t>
    </r>
    <r>
      <rPr>
        <b/>
        <sz val="11"/>
        <rFont val="Arial"/>
        <family val="2"/>
      </rPr>
      <t>,</t>
    </r>
    <r>
      <rPr>
        <sz val="11"/>
        <rFont val="Arial"/>
        <family val="2"/>
      </rPr>
      <t xml:space="preserve">  @ 25.00 cm, Fy = 4200 kg/cm². .</t>
    </r>
  </si>
  <si>
    <t>Concreto en losa II, con impermeabilizante integral, acabado gradineado</t>
  </si>
  <si>
    <r>
      <rPr>
        <b/>
        <sz val="11"/>
        <rFont val="Arial"/>
        <family val="2"/>
      </rPr>
      <t>Acero en Losa II,</t>
    </r>
    <r>
      <rPr>
        <sz val="11"/>
        <rFont val="Arial"/>
        <family val="2"/>
      </rPr>
      <t xml:space="preserve"> #3 @ 15.00 cm, Fy = 4200 kg/cm². .</t>
    </r>
  </si>
  <si>
    <t>c/u</t>
  </si>
  <si>
    <r>
      <rPr>
        <b/>
        <sz val="11"/>
        <rFont val="Arial"/>
        <family val="2"/>
      </rPr>
      <t>Placa  de fijación de acero de 1/2"</t>
    </r>
    <r>
      <rPr>
        <sz val="11"/>
        <rFont val="Arial"/>
        <family val="2"/>
      </rPr>
      <t xml:space="preserve"> con 8 pernos de acero inoxidable de 3/4"Ø x 12".( para sostener esfera)</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</si>
</sst>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 #,##0.00_ ;_ * \-#,##0.00_ ;_ * &quot;-&quot;??_ ;_ @_ "/>
    <numFmt numFmtId="164" formatCode="_-* #,##0.00_-;\-* #,##0.00_-;_-* &quot;-&quot;??_-;_-@_-"/>
    <numFmt numFmtId="165" formatCode="&quot;L.&quot;\ #,##0.00"/>
    <numFmt numFmtId="166" formatCode="_(* #,##0.00_);_(* \(#,##0.00\);_(* &quot;-&quot;??_);_(@_)"/>
    <numFmt numFmtId="167" formatCode="_-* #,##0.00\ _€_-;\-* #,##0.00\ _€_-;_-* &quot;-&quot;??\ _€_-;_-@_-"/>
    <numFmt numFmtId="168" formatCode="0.0"/>
    <numFmt numFmtId="169" formatCode="00000"/>
    <numFmt numFmtId="170" formatCode="#,##0.00\ _€"/>
    <numFmt numFmtId="171" formatCode="#,##0.0"/>
  </numFmts>
  <fonts count="28" x14ac:knownFonts="1">
    <font>
      <sz val="11"/>
      <color theme="1"/>
      <name val="Calibri"/>
      <family val="2"/>
      <scheme val="minor"/>
    </font>
    <font>
      <sz val="11"/>
      <color theme="1"/>
      <name val="Calibri"/>
      <family val="2"/>
      <scheme val="minor"/>
    </font>
    <font>
      <b/>
      <sz val="12"/>
      <color rgb="FFFFFF00"/>
      <name val="Arial"/>
      <family val="2"/>
    </font>
    <font>
      <b/>
      <sz val="12"/>
      <name val="Arial"/>
      <family val="2"/>
    </font>
    <font>
      <b/>
      <sz val="10"/>
      <name val="Arial Narrow"/>
      <family val="2"/>
    </font>
    <font>
      <b/>
      <sz val="10"/>
      <name val="Arial"/>
      <family val="2"/>
    </font>
    <font>
      <sz val="10"/>
      <name val="Arial"/>
      <family val="2"/>
    </font>
    <font>
      <b/>
      <sz val="14"/>
      <name val="Arial"/>
      <family val="2"/>
    </font>
    <font>
      <b/>
      <sz val="16"/>
      <name val="Arial"/>
      <family val="2"/>
    </font>
    <font>
      <b/>
      <sz val="11"/>
      <name val="Arial"/>
      <family val="2"/>
    </font>
    <font>
      <sz val="10"/>
      <name val="Arial Narrow"/>
      <family val="2"/>
    </font>
    <font>
      <b/>
      <sz val="11"/>
      <name val="Calibri"/>
      <family val="2"/>
      <scheme val="minor"/>
    </font>
    <font>
      <b/>
      <sz val="10"/>
      <name val="Calibri"/>
      <family val="2"/>
      <scheme val="minor"/>
    </font>
    <font>
      <sz val="10"/>
      <name val="Calibri"/>
      <family val="2"/>
      <scheme val="minor"/>
    </font>
    <font>
      <sz val="10"/>
      <name val="Swis721 LtEx BT"/>
      <family val="2"/>
    </font>
    <font>
      <sz val="11"/>
      <name val="Arial"/>
      <family val="2"/>
    </font>
    <font>
      <sz val="11"/>
      <color theme="1"/>
      <name val="Arial"/>
      <family val="2"/>
    </font>
    <font>
      <b/>
      <sz val="11"/>
      <color theme="1"/>
      <name val="Arial"/>
      <family val="2"/>
    </font>
    <font>
      <sz val="11"/>
      <name val="Calibri"/>
      <family val="2"/>
      <scheme val="minor"/>
    </font>
    <font>
      <sz val="11"/>
      <color theme="4" tint="-0.499984740745262"/>
      <name val="Arial"/>
      <family val="2"/>
    </font>
    <font>
      <sz val="11"/>
      <color theme="4" tint="-0.499984740745262"/>
      <name val="Calibri"/>
      <family val="2"/>
      <scheme val="minor"/>
    </font>
    <font>
      <b/>
      <sz val="11"/>
      <color indexed="8"/>
      <name val="Arial"/>
      <family val="2"/>
    </font>
    <font>
      <sz val="11"/>
      <color indexed="8"/>
      <name val="Arial"/>
      <family val="2"/>
    </font>
    <font>
      <b/>
      <sz val="11"/>
      <color theme="0"/>
      <name val="Arial"/>
      <family val="2"/>
    </font>
    <font>
      <b/>
      <sz val="10"/>
      <color theme="0"/>
      <name val="Arial Narrow"/>
      <family val="2"/>
    </font>
    <font>
      <b/>
      <sz val="10"/>
      <color theme="0"/>
      <name val="Arial"/>
      <family val="2"/>
    </font>
    <font>
      <b/>
      <sz val="16"/>
      <color theme="4" tint="-0.249977111117893"/>
      <name val="Arial Black"/>
      <family val="2"/>
    </font>
    <font>
      <b/>
      <sz val="12"/>
      <color theme="8" tint="-0.249977111117893"/>
      <name val="Arial Black"/>
      <family val="2"/>
    </font>
  </fonts>
  <fills count="11">
    <fill>
      <patternFill patternType="none"/>
    </fill>
    <fill>
      <patternFill patternType="gray125"/>
    </fill>
    <fill>
      <patternFill patternType="solid">
        <fgColor rgb="FFFFFF00"/>
        <bgColor indexed="64"/>
      </patternFill>
    </fill>
    <fill>
      <patternFill patternType="solid">
        <fgColor theme="8" tint="-0.499984740745262"/>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FFC000"/>
        <bgColor indexed="64"/>
      </patternFill>
    </fill>
    <fill>
      <patternFill patternType="solid">
        <fgColor indexed="9"/>
        <bgColor indexed="64"/>
      </patternFill>
    </fill>
    <fill>
      <patternFill patternType="solid">
        <fgColor theme="0"/>
        <bgColor indexed="64"/>
      </patternFill>
    </fill>
    <fill>
      <patternFill patternType="solid">
        <fgColor indexed="62"/>
        <bgColor indexed="64"/>
      </patternFill>
    </fill>
    <fill>
      <patternFill patternType="solid">
        <fgColor theme="9"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6" fillId="0" borderId="0"/>
    <xf numFmtId="164" fontId="14" fillId="0" borderId="0" applyFont="0" applyFill="0" applyBorder="0" applyAlignment="0" applyProtection="0"/>
    <xf numFmtId="0" fontId="1" fillId="0" borderId="0"/>
  </cellStyleXfs>
  <cellXfs count="211">
    <xf numFmtId="0" fontId="0" fillId="0" borderId="0" xfId="0"/>
    <xf numFmtId="0" fontId="4" fillId="0" borderId="0" xfId="0" applyFont="1" applyBorder="1" applyAlignment="1">
      <alignment vertical="center" wrapText="1"/>
    </xf>
    <xf numFmtId="0" fontId="5" fillId="0" borderId="0" xfId="0" applyFont="1" applyBorder="1" applyAlignment="1">
      <alignment vertical="center" wrapText="1"/>
    </xf>
    <xf numFmtId="2" fontId="5" fillId="0" borderId="0" xfId="0" applyNumberFormat="1"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center" vertical="center" wrapText="1"/>
    </xf>
    <xf numFmtId="164" fontId="7" fillId="5" borderId="1" xfId="1" applyFont="1" applyFill="1" applyBorder="1" applyAlignment="1">
      <alignment horizontal="center" vertical="center"/>
    </xf>
    <xf numFmtId="0" fontId="4" fillId="5" borderId="1" xfId="0" applyFont="1" applyFill="1" applyBorder="1" applyAlignment="1">
      <alignment horizontal="left" vertical="center"/>
    </xf>
    <xf numFmtId="0" fontId="6" fillId="5" borderId="1" xfId="0" applyFont="1" applyFill="1" applyBorder="1" applyAlignment="1">
      <alignment horizontal="center" vertical="center"/>
    </xf>
    <xf numFmtId="2" fontId="6" fillId="5" borderId="1" xfId="0" applyNumberFormat="1" applyFont="1" applyFill="1" applyBorder="1" applyAlignment="1">
      <alignment horizontal="center" vertical="center"/>
    </xf>
    <xf numFmtId="0" fontId="6" fillId="5" borderId="1" xfId="0" applyFont="1" applyFill="1" applyBorder="1"/>
    <xf numFmtId="3" fontId="9" fillId="6" borderId="1" xfId="0" applyNumberFormat="1" applyFont="1" applyFill="1" applyBorder="1" applyAlignment="1">
      <alignment horizontal="center" vertical="center"/>
    </xf>
    <xf numFmtId="0" fontId="4" fillId="6" borderId="1" xfId="0" applyFont="1" applyFill="1" applyBorder="1" applyAlignment="1">
      <alignment horizontal="left" vertical="center"/>
    </xf>
    <xf numFmtId="0" fontId="5" fillId="6" borderId="1" xfId="0" applyFont="1" applyFill="1" applyBorder="1" applyAlignment="1">
      <alignment horizontal="left" vertical="center"/>
    </xf>
    <xf numFmtId="2" fontId="5" fillId="6" borderId="1" xfId="0" applyNumberFormat="1" applyFont="1" applyFill="1" applyBorder="1" applyAlignment="1">
      <alignment horizontal="center" vertical="center"/>
    </xf>
    <xf numFmtId="0" fontId="10" fillId="0" borderId="1" xfId="0" applyFont="1" applyBorder="1" applyAlignment="1">
      <alignment horizontal="left" vertical="center" wrapText="1"/>
    </xf>
    <xf numFmtId="0" fontId="6" fillId="0" borderId="1" xfId="0" applyFont="1" applyBorder="1" applyAlignment="1">
      <alignment horizontal="center" vertical="center" wrapText="1"/>
    </xf>
    <xf numFmtId="2" fontId="6" fillId="0" borderId="1" xfId="0" applyNumberFormat="1" applyFont="1" applyFill="1" applyBorder="1" applyAlignment="1">
      <alignment horizontal="center" vertical="center" wrapText="1"/>
    </xf>
    <xf numFmtId="165" fontId="6" fillId="0" borderId="1" xfId="0" applyNumberFormat="1" applyFont="1" applyBorder="1" applyAlignment="1">
      <alignment horizontal="right" vertical="center" wrapText="1"/>
    </xf>
    <xf numFmtId="2" fontId="9" fillId="5" borderId="1" xfId="0" applyNumberFormat="1" applyFont="1" applyFill="1" applyBorder="1" applyAlignment="1">
      <alignment horizontal="center" vertical="center" wrapText="1"/>
    </xf>
    <xf numFmtId="0" fontId="4" fillId="5" borderId="1" xfId="0" applyFont="1" applyFill="1" applyBorder="1" applyAlignment="1">
      <alignment vertical="center" wrapText="1"/>
    </xf>
    <xf numFmtId="0" fontId="5" fillId="5" borderId="1" xfId="0" applyFont="1" applyFill="1" applyBorder="1" applyAlignment="1">
      <alignment vertical="center" wrapText="1"/>
    </xf>
    <xf numFmtId="2" fontId="5" fillId="5" borderId="1" xfId="0" applyNumberFormat="1" applyFont="1" applyFill="1" applyBorder="1" applyAlignment="1">
      <alignment horizontal="center" vertical="center" wrapText="1"/>
    </xf>
    <xf numFmtId="165" fontId="5" fillId="5" borderId="1" xfId="0" applyNumberFormat="1" applyFont="1" applyFill="1" applyBorder="1" applyAlignment="1">
      <alignment vertical="center" wrapText="1"/>
    </xf>
    <xf numFmtId="4" fontId="4" fillId="6" borderId="2" xfId="0" applyNumberFormat="1" applyFont="1" applyFill="1" applyBorder="1" applyAlignment="1">
      <alignment vertical="center" wrapText="1"/>
    </xf>
    <xf numFmtId="4" fontId="5" fillId="6" borderId="3" xfId="0" applyNumberFormat="1" applyFont="1" applyFill="1" applyBorder="1" applyAlignment="1">
      <alignment vertical="center" wrapText="1"/>
    </xf>
    <xf numFmtId="2" fontId="5" fillId="6" borderId="3" xfId="0" applyNumberFormat="1" applyFont="1" applyFill="1" applyBorder="1" applyAlignment="1">
      <alignment horizontal="center" vertical="center" wrapText="1"/>
    </xf>
    <xf numFmtId="165" fontId="5" fillId="6" borderId="3" xfId="0" applyNumberFormat="1" applyFont="1" applyFill="1" applyBorder="1" applyAlignment="1">
      <alignment vertical="center" wrapText="1"/>
    </xf>
    <xf numFmtId="0" fontId="4" fillId="0" borderId="4" xfId="0" applyFont="1" applyBorder="1" applyAlignment="1"/>
    <xf numFmtId="0" fontId="12" fillId="0" borderId="4" xfId="0" applyFont="1" applyBorder="1" applyAlignment="1"/>
    <xf numFmtId="2" fontId="12" fillId="0" borderId="4" xfId="0" applyNumberFormat="1" applyFont="1" applyBorder="1" applyAlignment="1">
      <alignment horizontal="center"/>
    </xf>
    <xf numFmtId="167" fontId="13" fillId="0" borderId="4" xfId="0" applyNumberFormat="1" applyFont="1" applyBorder="1"/>
    <xf numFmtId="164" fontId="9" fillId="5" borderId="1" xfId="1" applyFont="1" applyFill="1" applyBorder="1" applyAlignment="1">
      <alignment horizontal="center" vertical="center"/>
    </xf>
    <xf numFmtId="168" fontId="9"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168" fontId="9" fillId="7" borderId="1" xfId="0" applyNumberFormat="1" applyFont="1" applyFill="1" applyBorder="1" applyAlignment="1">
      <alignment horizontal="center" vertical="center" wrapText="1"/>
    </xf>
    <xf numFmtId="169" fontId="10" fillId="0" borderId="1" xfId="0" applyNumberFormat="1" applyFont="1" applyFill="1" applyBorder="1" applyAlignment="1">
      <alignment horizontal="justify" vertical="center" wrapText="1"/>
    </xf>
    <xf numFmtId="0" fontId="6" fillId="7" borderId="1" xfId="0" applyFont="1" applyFill="1" applyBorder="1" applyAlignment="1">
      <alignment horizontal="center" vertical="center" wrapText="1"/>
    </xf>
    <xf numFmtId="4" fontId="4" fillId="0" borderId="2" xfId="0" applyNumberFormat="1" applyFont="1" applyFill="1" applyBorder="1" applyAlignment="1">
      <alignment horizontal="right" vertical="center" wrapText="1"/>
    </xf>
    <xf numFmtId="4" fontId="5" fillId="0" borderId="3" xfId="0" applyNumberFormat="1" applyFont="1" applyFill="1" applyBorder="1" applyAlignment="1">
      <alignment horizontal="right" vertical="center" wrapText="1"/>
    </xf>
    <xf numFmtId="2" fontId="5" fillId="0" borderId="3" xfId="0" applyNumberFormat="1" applyFont="1" applyFill="1" applyBorder="1" applyAlignment="1">
      <alignment horizontal="center" vertical="center" wrapText="1"/>
    </xf>
    <xf numFmtId="0" fontId="4" fillId="6" borderId="2" xfId="0" applyFont="1" applyFill="1" applyBorder="1" applyAlignment="1">
      <alignment vertical="center" wrapText="1"/>
    </xf>
    <xf numFmtId="0" fontId="5" fillId="6" borderId="3" xfId="0" applyFont="1" applyFill="1" applyBorder="1" applyAlignment="1">
      <alignment vertical="center" wrapText="1"/>
    </xf>
    <xf numFmtId="0" fontId="4" fillId="5" borderId="2" xfId="0" applyFont="1" applyFill="1" applyBorder="1" applyAlignment="1">
      <alignment vertical="center"/>
    </xf>
    <xf numFmtId="0" fontId="5" fillId="5" borderId="3" xfId="0" applyFont="1" applyFill="1" applyBorder="1" applyAlignment="1">
      <alignment vertical="center"/>
    </xf>
    <xf numFmtId="2" fontId="5" fillId="5" borderId="3" xfId="0" applyNumberFormat="1" applyFont="1" applyFill="1" applyBorder="1" applyAlignment="1">
      <alignment horizontal="center" vertical="center"/>
    </xf>
    <xf numFmtId="2" fontId="6" fillId="0" borderId="1" xfId="4" applyNumberFormat="1" applyFont="1" applyFill="1" applyBorder="1" applyAlignment="1">
      <alignment horizontal="center" vertical="center" wrapText="1"/>
    </xf>
    <xf numFmtId="2" fontId="9" fillId="7" borderId="1" xfId="0" applyNumberFormat="1" applyFont="1" applyFill="1" applyBorder="1" applyAlignment="1">
      <alignment horizontal="center" vertical="center" wrapText="1"/>
    </xf>
    <xf numFmtId="0" fontId="4" fillId="5" borderId="2" xfId="0" applyFont="1" applyFill="1" applyBorder="1" applyAlignment="1">
      <alignment vertical="center" wrapText="1"/>
    </xf>
    <xf numFmtId="0" fontId="5" fillId="5" borderId="3" xfId="0" applyFont="1" applyFill="1" applyBorder="1" applyAlignment="1">
      <alignment vertical="center" wrapText="1"/>
    </xf>
    <xf numFmtId="2" fontId="5" fillId="5" borderId="3" xfId="0" applyNumberFormat="1" applyFont="1" applyFill="1" applyBorder="1" applyAlignment="1">
      <alignment horizontal="center" vertical="center" wrapText="1"/>
    </xf>
    <xf numFmtId="165" fontId="6" fillId="0" borderId="1" xfId="1" applyNumberFormat="1" applyFont="1" applyFill="1" applyBorder="1" applyAlignment="1">
      <alignment vertical="center" wrapText="1"/>
    </xf>
    <xf numFmtId="3" fontId="9" fillId="6" borderId="1" xfId="0" applyNumberFormat="1" applyFont="1" applyFill="1" applyBorder="1" applyAlignment="1">
      <alignment horizontal="center" vertical="center" wrapText="1"/>
    </xf>
    <xf numFmtId="0" fontId="4" fillId="6" borderId="1" xfId="0" applyFont="1" applyFill="1" applyBorder="1" applyAlignment="1">
      <alignment vertical="center" wrapText="1"/>
    </xf>
    <xf numFmtId="0" fontId="5" fillId="6" borderId="1" xfId="0" applyFont="1" applyFill="1" applyBorder="1" applyAlignment="1">
      <alignment vertical="center" wrapText="1"/>
    </xf>
    <xf numFmtId="2" fontId="5" fillId="6" borderId="1" xfId="0" applyNumberFormat="1" applyFont="1" applyFill="1" applyBorder="1" applyAlignment="1">
      <alignment horizontal="center" vertical="center" wrapText="1"/>
    </xf>
    <xf numFmtId="171" fontId="9" fillId="0" borderId="1" xfId="0" applyNumberFormat="1" applyFont="1" applyFill="1" applyBorder="1" applyAlignment="1">
      <alignment horizontal="center" vertical="center" wrapText="1"/>
    </xf>
    <xf numFmtId="2" fontId="4" fillId="0" borderId="3" xfId="0" applyNumberFormat="1" applyFont="1" applyFill="1" applyBorder="1" applyAlignment="1">
      <alignment vertical="center" wrapText="1"/>
    </xf>
    <xf numFmtId="2" fontId="5" fillId="0" borderId="3" xfId="0" applyNumberFormat="1" applyFont="1" applyFill="1" applyBorder="1" applyAlignment="1">
      <alignment vertical="center" wrapText="1"/>
    </xf>
    <xf numFmtId="0" fontId="15" fillId="7" borderId="1" xfId="0" applyFont="1" applyFill="1" applyBorder="1" applyAlignment="1">
      <alignment vertical="center" wrapText="1"/>
    </xf>
    <xf numFmtId="0" fontId="15" fillId="7" borderId="1" xfId="0" applyFont="1" applyFill="1" applyBorder="1" applyAlignment="1">
      <alignment horizontal="center" vertical="center" wrapText="1"/>
    </xf>
    <xf numFmtId="0" fontId="15" fillId="7" borderId="5" xfId="0" applyFont="1" applyFill="1" applyBorder="1" applyAlignment="1">
      <alignment vertical="center" wrapText="1"/>
    </xf>
    <xf numFmtId="0" fontId="15" fillId="0" borderId="5" xfId="3" applyFont="1" applyFill="1" applyBorder="1" applyAlignment="1">
      <alignment horizontal="left" vertical="center" wrapText="1"/>
    </xf>
    <xf numFmtId="0" fontId="15" fillId="0" borderId="1" xfId="0" applyFont="1" applyFill="1" applyBorder="1" applyAlignment="1">
      <alignment vertical="center" wrapText="1"/>
    </xf>
    <xf numFmtId="43" fontId="15" fillId="0" borderId="8" xfId="1" applyNumberFormat="1" applyFont="1" applyFill="1" applyBorder="1" applyAlignment="1">
      <alignment horizontal="center" vertical="center"/>
    </xf>
    <xf numFmtId="49" fontId="10" fillId="0" borderId="1" xfId="5" applyNumberFormat="1" applyFont="1" applyBorder="1" applyAlignment="1">
      <alignment vertical="center" wrapText="1"/>
    </xf>
    <xf numFmtId="0" fontId="6" fillId="0" borderId="1" xfId="0" applyFont="1" applyBorder="1" applyAlignment="1">
      <alignment horizontal="center" vertical="center"/>
    </xf>
    <xf numFmtId="2" fontId="6" fillId="0" borderId="2" xfId="0" applyNumberFormat="1" applyFont="1" applyBorder="1" applyAlignment="1">
      <alignment horizontal="center" vertical="center"/>
    </xf>
    <xf numFmtId="0" fontId="16" fillId="0" borderId="1" xfId="0" applyNumberFormat="1" applyFont="1" applyBorder="1" applyAlignment="1">
      <alignment wrapText="1"/>
    </xf>
    <xf numFmtId="0" fontId="16" fillId="0" borderId="1" xfId="0" applyFont="1" applyBorder="1" applyAlignment="1">
      <alignment horizontal="center" vertical="center"/>
    </xf>
    <xf numFmtId="171" fontId="16" fillId="0" borderId="1" xfId="0" applyNumberFormat="1" applyFont="1" applyBorder="1" applyAlignment="1">
      <alignment horizontal="center" vertical="center"/>
    </xf>
    <xf numFmtId="2" fontId="9" fillId="0" borderId="1" xfId="0" applyNumberFormat="1" applyFont="1" applyBorder="1" applyAlignment="1">
      <alignment horizontal="center" vertical="center" wrapText="1"/>
    </xf>
    <xf numFmtId="0" fontId="10" fillId="0" borderId="1" xfId="0" applyFont="1" applyFill="1" applyBorder="1" applyAlignment="1">
      <alignment horizontal="justify" vertical="center" wrapText="1"/>
    </xf>
    <xf numFmtId="165" fontId="5" fillId="6" borderId="6" xfId="0" applyNumberFormat="1" applyFont="1" applyFill="1" applyBorder="1" applyAlignment="1">
      <alignment vertical="center" wrapText="1"/>
    </xf>
    <xf numFmtId="0" fontId="10" fillId="0" borderId="0" xfId="0" applyFont="1" applyAlignment="1">
      <alignment wrapText="1"/>
    </xf>
    <xf numFmtId="0" fontId="6" fillId="0" borderId="0" xfId="0" applyFont="1" applyAlignment="1">
      <alignment wrapText="1"/>
    </xf>
    <xf numFmtId="2" fontId="6" fillId="0" borderId="0" xfId="0" applyNumberFormat="1" applyFont="1" applyAlignment="1">
      <alignment horizontal="center" wrapText="1"/>
    </xf>
    <xf numFmtId="167" fontId="6" fillId="0" borderId="0" xfId="0" applyNumberFormat="1" applyFont="1" applyAlignment="1">
      <alignment wrapText="1"/>
    </xf>
    <xf numFmtId="0" fontId="4" fillId="0" borderId="0" xfId="0" applyFont="1" applyFill="1" applyBorder="1" applyAlignment="1">
      <alignment vertical="center" wrapText="1"/>
    </xf>
    <xf numFmtId="0" fontId="6" fillId="0" borderId="0" xfId="0" applyFont="1" applyBorder="1" applyAlignment="1">
      <alignment horizontal="center" vertical="center" wrapText="1"/>
    </xf>
    <xf numFmtId="2" fontId="6" fillId="0" borderId="0" xfId="1" applyNumberFormat="1" applyFont="1" applyBorder="1" applyAlignment="1">
      <alignment horizontal="center" vertical="center" wrapText="1"/>
    </xf>
    <xf numFmtId="43" fontId="6" fillId="0" borderId="0" xfId="0" applyNumberFormat="1" applyFont="1" applyBorder="1" applyAlignment="1">
      <alignment horizontal="center" vertical="center" wrapText="1"/>
    </xf>
    <xf numFmtId="0" fontId="4" fillId="6" borderId="3" xfId="0" applyFont="1" applyFill="1" applyBorder="1" applyAlignment="1">
      <alignment vertical="center"/>
    </xf>
    <xf numFmtId="0" fontId="5" fillId="6" borderId="3" xfId="0" applyFont="1" applyFill="1" applyBorder="1" applyAlignment="1">
      <alignment vertical="center"/>
    </xf>
    <xf numFmtId="2" fontId="5" fillId="6" borderId="3" xfId="0" applyNumberFormat="1" applyFont="1" applyFill="1" applyBorder="1" applyAlignment="1">
      <alignment horizontal="center" vertical="center"/>
    </xf>
    <xf numFmtId="2" fontId="9" fillId="9" borderId="9" xfId="0" applyNumberFormat="1" applyFont="1" applyFill="1" applyBorder="1" applyAlignment="1">
      <alignment horizontal="center" vertical="center" wrapText="1"/>
    </xf>
    <xf numFmtId="0" fontId="4" fillId="9" borderId="7" xfId="0" applyFont="1" applyFill="1" applyBorder="1" applyAlignment="1">
      <alignment vertical="center" wrapText="1"/>
    </xf>
    <xf numFmtId="0" fontId="5" fillId="9" borderId="4" xfId="0" applyFont="1" applyFill="1" applyBorder="1" applyAlignment="1">
      <alignment vertical="center" wrapText="1"/>
    </xf>
    <xf numFmtId="2" fontId="5" fillId="9" borderId="4" xfId="0" applyNumberFormat="1" applyFont="1" applyFill="1" applyBorder="1" applyAlignment="1">
      <alignment horizontal="center" vertical="center" wrapText="1"/>
    </xf>
    <xf numFmtId="167" fontId="5" fillId="9" borderId="2" xfId="1" applyNumberFormat="1" applyFont="1" applyFill="1" applyBorder="1" applyAlignment="1">
      <alignment horizontal="center" vertical="center" wrapText="1"/>
    </xf>
    <xf numFmtId="2" fontId="9" fillId="10" borderId="1" xfId="0" applyNumberFormat="1" applyFont="1" applyFill="1" applyBorder="1" applyAlignment="1">
      <alignment horizontal="center" vertical="center" wrapText="1"/>
    </xf>
    <xf numFmtId="0" fontId="4" fillId="10" borderId="2" xfId="0" applyFont="1" applyFill="1" applyBorder="1" applyAlignment="1">
      <alignment vertical="center" wrapText="1"/>
    </xf>
    <xf numFmtId="0" fontId="5" fillId="10" borderId="3" xfId="0" applyFont="1" applyFill="1" applyBorder="1" applyAlignment="1">
      <alignment vertical="center" wrapText="1"/>
    </xf>
    <xf numFmtId="2" fontId="5" fillId="10" borderId="3" xfId="0" applyNumberFormat="1" applyFont="1" applyFill="1" applyBorder="1" applyAlignment="1">
      <alignment horizontal="center" vertical="center" wrapText="1"/>
    </xf>
    <xf numFmtId="165" fontId="5" fillId="10" borderId="2" xfId="1" applyNumberFormat="1" applyFont="1" applyFill="1" applyBorder="1" applyAlignment="1">
      <alignment horizontal="right" wrapText="1"/>
    </xf>
    <xf numFmtId="3" fontId="9" fillId="0" borderId="1" xfId="0" applyNumberFormat="1" applyFont="1" applyBorder="1" applyAlignment="1">
      <alignment horizontal="center" vertical="center" wrapText="1"/>
    </xf>
    <xf numFmtId="0" fontId="4" fillId="0" borderId="2" xfId="0" applyFont="1" applyBorder="1" applyAlignment="1">
      <alignment vertical="center" wrapText="1"/>
    </xf>
    <xf numFmtId="0" fontId="5" fillId="0" borderId="3" xfId="0" applyFont="1" applyBorder="1" applyAlignment="1">
      <alignment vertical="center" wrapText="1"/>
    </xf>
    <xf numFmtId="2" fontId="5" fillId="0" borderId="3" xfId="0" applyNumberFormat="1" applyFont="1" applyBorder="1" applyAlignment="1">
      <alignment horizontal="center" vertical="center" wrapText="1"/>
    </xf>
    <xf numFmtId="165" fontId="5" fillId="0" borderId="1" xfId="1" applyNumberFormat="1" applyFont="1" applyBorder="1" applyAlignment="1">
      <alignment horizontal="right" vertical="center" wrapText="1"/>
    </xf>
    <xf numFmtId="165" fontId="5" fillId="10" borderId="1" xfId="1" applyNumberFormat="1" applyFont="1" applyFill="1" applyBorder="1" applyAlignment="1">
      <alignment horizontal="right" wrapText="1"/>
    </xf>
    <xf numFmtId="9" fontId="18" fillId="0" borderId="0" xfId="2" applyFont="1" applyAlignment="1">
      <alignment horizontal="center"/>
    </xf>
    <xf numFmtId="0" fontId="4" fillId="0" borderId="0" xfId="0" applyFont="1"/>
    <xf numFmtId="9" fontId="13" fillId="0" borderId="0" xfId="2" applyFont="1" applyAlignment="1">
      <alignment horizontal="center" vertical="center"/>
    </xf>
    <xf numFmtId="2" fontId="13" fillId="0" borderId="0" xfId="0" applyNumberFormat="1" applyFont="1" applyAlignment="1">
      <alignment horizontal="center" vertical="center"/>
    </xf>
    <xf numFmtId="2" fontId="18" fillId="0" borderId="0" xfId="0" applyNumberFormat="1" applyFont="1" applyAlignment="1">
      <alignment horizontal="center"/>
    </xf>
    <xf numFmtId="0" fontId="10" fillId="0" borderId="0" xfId="0" applyFont="1"/>
    <xf numFmtId="0" fontId="13" fillId="0" borderId="0" xfId="0" applyFont="1" applyAlignment="1">
      <alignment horizontal="center" vertical="center"/>
    </xf>
    <xf numFmtId="167" fontId="13" fillId="0" borderId="0" xfId="0" applyNumberFormat="1" applyFont="1"/>
    <xf numFmtId="0" fontId="9" fillId="0" borderId="1" xfId="0" applyFont="1" applyFill="1" applyBorder="1" applyAlignment="1">
      <alignment horizontal="justify" vertical="center" wrapText="1"/>
    </xf>
    <xf numFmtId="166" fontId="15" fillId="0" borderId="1" xfId="1" applyNumberFormat="1" applyFont="1" applyFill="1" applyBorder="1" applyAlignment="1">
      <alignment horizontal="center" vertical="center" wrapText="1"/>
    </xf>
    <xf numFmtId="165" fontId="15" fillId="0" borderId="1" xfId="1" applyNumberFormat="1" applyFont="1" applyFill="1" applyBorder="1" applyAlignment="1">
      <alignment vertical="center" wrapText="1"/>
    </xf>
    <xf numFmtId="0" fontId="19" fillId="0" borderId="0" xfId="0" applyFont="1" applyBorder="1" applyAlignment="1">
      <alignment horizontal="center" vertical="center" wrapText="1"/>
    </xf>
    <xf numFmtId="165" fontId="19" fillId="0" borderId="0" xfId="1" applyNumberFormat="1" applyFont="1" applyBorder="1" applyAlignment="1">
      <alignment horizontal="center" vertical="center"/>
    </xf>
    <xf numFmtId="43" fontId="19" fillId="0" borderId="0" xfId="0" applyNumberFormat="1" applyFont="1" applyBorder="1" applyAlignment="1">
      <alignment vertical="center"/>
    </xf>
    <xf numFmtId="43" fontId="20" fillId="0" borderId="0" xfId="0" applyNumberFormat="1" applyFont="1"/>
    <xf numFmtId="0" fontId="20" fillId="0" borderId="0" xfId="0" applyFont="1"/>
    <xf numFmtId="166" fontId="15" fillId="0" borderId="1" xfId="1" applyNumberFormat="1" applyFont="1" applyFill="1" applyBorder="1" applyAlignment="1">
      <alignment vertical="center" wrapText="1"/>
    </xf>
    <xf numFmtId="0" fontId="19" fillId="0" borderId="0" xfId="0" applyFont="1" applyBorder="1" applyAlignment="1">
      <alignment wrapText="1"/>
    </xf>
    <xf numFmtId="0" fontId="16" fillId="0" borderId="1" xfId="0" applyNumberFormat="1" applyFont="1" applyBorder="1" applyAlignment="1">
      <alignment horizontal="justify" vertical="center" wrapText="1"/>
    </xf>
    <xf numFmtId="0" fontId="16" fillId="0" borderId="5" xfId="0" applyNumberFormat="1" applyFont="1" applyBorder="1" applyAlignment="1">
      <alignment horizontal="justify" vertical="center" wrapText="1"/>
    </xf>
    <xf numFmtId="0" fontId="15" fillId="0" borderId="1" xfId="0" applyFont="1" applyFill="1" applyBorder="1" applyAlignment="1">
      <alignment horizontal="justify" vertical="center" wrapText="1"/>
    </xf>
    <xf numFmtId="0" fontId="15" fillId="0" borderId="1" xfId="0" applyFont="1" applyBorder="1" applyAlignment="1">
      <alignment horizontal="center" vertical="center" wrapText="1"/>
    </xf>
    <xf numFmtId="2" fontId="15" fillId="0" borderId="1" xfId="0" applyNumberFormat="1" applyFont="1" applyFill="1" applyBorder="1" applyAlignment="1">
      <alignment horizontal="center" vertical="center"/>
    </xf>
    <xf numFmtId="165" fontId="15" fillId="0" borderId="1" xfId="0" applyNumberFormat="1" applyFont="1" applyBorder="1" applyAlignment="1">
      <alignment horizontal="right" vertical="center" wrapText="1"/>
    </xf>
    <xf numFmtId="0" fontId="15" fillId="0" borderId="1" xfId="0" applyFont="1" applyBorder="1" applyAlignment="1">
      <alignment horizontal="left" vertical="center" wrapText="1"/>
    </xf>
    <xf numFmtId="2" fontId="15" fillId="0" borderId="1" xfId="0" applyNumberFormat="1" applyFont="1" applyFill="1" applyBorder="1" applyAlignment="1">
      <alignment horizontal="center" vertical="center" wrapText="1"/>
    </xf>
    <xf numFmtId="2" fontId="15" fillId="0" borderId="1" xfId="0" applyNumberFormat="1" applyFont="1" applyBorder="1" applyAlignment="1">
      <alignment horizontal="center" vertical="center" wrapText="1"/>
    </xf>
    <xf numFmtId="0" fontId="9" fillId="0" borderId="1" xfId="0" applyFont="1" applyFill="1" applyBorder="1" applyAlignment="1">
      <alignment horizontal="left" vertical="center"/>
    </xf>
    <xf numFmtId="0" fontId="15" fillId="0" borderId="1" xfId="0" applyFont="1" applyFill="1" applyBorder="1" applyAlignment="1">
      <alignment horizontal="center" vertical="center"/>
    </xf>
    <xf numFmtId="169" fontId="15" fillId="0" borderId="1" xfId="0" applyNumberFormat="1" applyFont="1" applyFill="1" applyBorder="1" applyAlignment="1">
      <alignment horizontal="justify" vertical="center" wrapText="1"/>
    </xf>
    <xf numFmtId="2" fontId="15" fillId="8"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5" xfId="0" applyFont="1" applyFill="1" applyBorder="1" applyAlignment="1">
      <alignment horizontal="justify" vertical="center" wrapText="1"/>
    </xf>
    <xf numFmtId="0" fontId="9" fillId="5" borderId="1" xfId="0" applyFont="1" applyFill="1" applyBorder="1" applyAlignment="1">
      <alignment vertical="center" wrapText="1"/>
    </xf>
    <xf numFmtId="165" fontId="9" fillId="5" borderId="1" xfId="0" applyNumberFormat="1" applyFont="1" applyFill="1" applyBorder="1" applyAlignment="1">
      <alignment vertical="center" wrapText="1"/>
    </xf>
    <xf numFmtId="4" fontId="9" fillId="6" borderId="2" xfId="0" applyNumberFormat="1" applyFont="1" applyFill="1" applyBorder="1" applyAlignment="1">
      <alignment vertical="center" wrapText="1"/>
    </xf>
    <xf numFmtId="4" fontId="9" fillId="6" borderId="3" xfId="0" applyNumberFormat="1" applyFont="1" applyFill="1" applyBorder="1" applyAlignment="1">
      <alignment vertical="center" wrapText="1"/>
    </xf>
    <xf numFmtId="2" fontId="9" fillId="6" borderId="3" xfId="0" applyNumberFormat="1" applyFont="1" applyFill="1" applyBorder="1" applyAlignment="1">
      <alignment horizontal="center" vertical="center" wrapText="1"/>
    </xf>
    <xf numFmtId="165" fontId="9" fillId="6" borderId="3" xfId="0" applyNumberFormat="1" applyFont="1" applyFill="1" applyBorder="1" applyAlignment="1">
      <alignment vertical="center" wrapText="1"/>
    </xf>
    <xf numFmtId="170" fontId="15" fillId="8" borderId="1" xfId="3" applyNumberFormat="1" applyFont="1" applyFill="1" applyBorder="1" applyAlignment="1">
      <alignment horizontal="justify" vertical="center" wrapText="1"/>
    </xf>
    <xf numFmtId="170" fontId="15" fillId="0" borderId="1" xfId="3" applyNumberFormat="1" applyFont="1" applyFill="1" applyBorder="1" applyAlignment="1">
      <alignment horizontal="center" vertical="center" wrapText="1"/>
    </xf>
    <xf numFmtId="2" fontId="15" fillId="0" borderId="1" xfId="4" applyNumberFormat="1" applyFont="1" applyFill="1" applyBorder="1" applyAlignment="1">
      <alignment horizontal="center" vertical="center" wrapText="1"/>
    </xf>
    <xf numFmtId="169" fontId="9" fillId="0" borderId="1" xfId="0" applyNumberFormat="1" applyFont="1" applyFill="1" applyBorder="1" applyAlignment="1">
      <alignment horizontal="justify" vertical="center" wrapText="1"/>
    </xf>
    <xf numFmtId="170" fontId="15" fillId="0" borderId="1" xfId="3" applyNumberFormat="1" applyFont="1" applyFill="1" applyBorder="1" applyAlignment="1">
      <alignment horizontal="justify" vertical="center"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2" fontId="9" fillId="5" borderId="3" xfId="0" applyNumberFormat="1" applyFont="1" applyFill="1" applyBorder="1" applyAlignment="1">
      <alignment horizontal="center" vertical="center" wrapText="1"/>
    </xf>
    <xf numFmtId="2" fontId="15" fillId="8" borderId="1" xfId="4" applyNumberFormat="1" applyFont="1" applyFill="1" applyBorder="1" applyAlignment="1">
      <alignment horizontal="center" vertical="center" wrapText="1"/>
    </xf>
    <xf numFmtId="168" fontId="9"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0" fontId="24" fillId="4" borderId="1" xfId="0" applyFont="1" applyFill="1" applyBorder="1" applyAlignment="1">
      <alignment horizontal="center" vertical="center" wrapText="1"/>
    </xf>
    <xf numFmtId="166" fontId="25" fillId="4" borderId="1" xfId="1" applyNumberFormat="1" applyFont="1" applyFill="1" applyBorder="1" applyAlignment="1">
      <alignment horizontal="center" vertical="center" wrapText="1"/>
    </xf>
    <xf numFmtId="2" fontId="25" fillId="4" borderId="1" xfId="1" applyNumberFormat="1" applyFont="1" applyFill="1" applyBorder="1" applyAlignment="1">
      <alignment horizontal="center" vertical="center" wrapText="1"/>
    </xf>
    <xf numFmtId="167" fontId="25" fillId="4" borderId="1" xfId="1" applyNumberFormat="1" applyFont="1" applyFill="1" applyBorder="1" applyAlignment="1">
      <alignment horizontal="center" vertical="center" wrapText="1"/>
    </xf>
    <xf numFmtId="0" fontId="8" fillId="0" borderId="0" xfId="0" applyFont="1" applyBorder="1" applyAlignment="1">
      <alignment horizontal="center" vertical="center" wrapText="1"/>
    </xf>
    <xf numFmtId="2" fontId="23" fillId="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2" fontId="9" fillId="6" borderId="1" xfId="0" applyNumberFormat="1" applyFont="1" applyFill="1" applyBorder="1" applyAlignment="1">
      <alignment horizontal="center" vertical="center" wrapText="1"/>
    </xf>
    <xf numFmtId="0" fontId="11" fillId="0" borderId="4" xfId="0" applyFont="1" applyBorder="1" applyAlignment="1">
      <alignment horizontal="center"/>
    </xf>
    <xf numFmtId="2" fontId="9" fillId="0" borderId="1" xfId="0" applyNumberFormat="1" applyFont="1" applyFill="1" applyBorder="1" applyAlignment="1">
      <alignment horizontal="center" vertical="center" wrapText="1"/>
    </xf>
    <xf numFmtId="2" fontId="9" fillId="0" borderId="3" xfId="0" applyNumberFormat="1" applyFont="1" applyFill="1" applyBorder="1" applyAlignment="1">
      <alignment horizontal="center" vertical="center" wrapText="1"/>
    </xf>
    <xf numFmtId="168" fontId="9" fillId="8" borderId="1" xfId="0" applyNumberFormat="1" applyFont="1" applyFill="1" applyBorder="1" applyAlignment="1">
      <alignment horizontal="center" vertical="center" wrapText="1"/>
    </xf>
    <xf numFmtId="2" fontId="9" fillId="8" borderId="1" xfId="0" applyNumberFormat="1" applyFont="1" applyFill="1" applyBorder="1" applyAlignment="1">
      <alignment horizontal="center" vertical="center" wrapText="1"/>
    </xf>
    <xf numFmtId="2" fontId="15" fillId="0" borderId="0" xfId="0" applyNumberFormat="1" applyFont="1" applyAlignment="1">
      <alignment horizontal="center" wrapText="1"/>
    </xf>
    <xf numFmtId="2" fontId="9" fillId="0" borderId="0" xfId="0" applyNumberFormat="1" applyFont="1" applyBorder="1" applyAlignment="1">
      <alignment horizontal="center" vertical="center" wrapText="1"/>
    </xf>
    <xf numFmtId="0" fontId="9" fillId="6" borderId="2" xfId="0" applyFont="1" applyFill="1" applyBorder="1" applyAlignment="1">
      <alignment horizontal="center" vertical="center"/>
    </xf>
    <xf numFmtId="2" fontId="15" fillId="10" borderId="1" xfId="0" applyNumberFormat="1" applyFont="1" applyFill="1" applyBorder="1" applyAlignment="1">
      <alignment horizontal="center" vertical="center" wrapText="1"/>
    </xf>
    <xf numFmtId="0" fontId="0" fillId="0" borderId="0" xfId="0" applyAlignment="1">
      <alignment horizontal="center"/>
    </xf>
    <xf numFmtId="165" fontId="6" fillId="0" borderId="0" xfId="0" applyNumberFormat="1" applyFont="1" applyBorder="1" applyAlignment="1">
      <alignment horizontal="center" vertical="center" wrapText="1"/>
    </xf>
    <xf numFmtId="165" fontId="6" fillId="5" borderId="1" xfId="0" applyNumberFormat="1" applyFont="1" applyFill="1" applyBorder="1" applyAlignment="1">
      <alignment horizontal="center" vertical="center"/>
    </xf>
    <xf numFmtId="165" fontId="6" fillId="6" borderId="1" xfId="0" applyNumberFormat="1" applyFont="1" applyFill="1" applyBorder="1" applyAlignment="1">
      <alignment horizontal="center" vertical="center"/>
    </xf>
    <xf numFmtId="165" fontId="15" fillId="0" borderId="1" xfId="0"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0" fontId="5" fillId="5" borderId="1" xfId="0" applyFont="1" applyFill="1" applyBorder="1" applyAlignment="1">
      <alignment horizontal="center" vertical="center" wrapText="1"/>
    </xf>
    <xf numFmtId="4" fontId="5" fillId="6" borderId="3" xfId="0" applyNumberFormat="1" applyFont="1" applyFill="1" applyBorder="1" applyAlignment="1">
      <alignment horizontal="center" vertical="center" wrapText="1"/>
    </xf>
    <xf numFmtId="165" fontId="13" fillId="0" borderId="0" xfId="0" applyNumberFormat="1" applyFont="1" applyAlignment="1">
      <alignment horizontal="center" vertical="center"/>
    </xf>
    <xf numFmtId="165" fontId="15" fillId="0" borderId="1" xfId="0" applyNumberFormat="1" applyFont="1" applyFill="1" applyBorder="1" applyAlignment="1">
      <alignment horizontal="center" vertical="center"/>
    </xf>
    <xf numFmtId="165" fontId="15" fillId="8" borderId="1" xfId="0" applyNumberFormat="1" applyFont="1" applyFill="1" applyBorder="1" applyAlignment="1">
      <alignment horizontal="center" vertical="center"/>
    </xf>
    <xf numFmtId="165" fontId="15" fillId="0" borderId="1" xfId="1"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4" fontId="9" fillId="6" borderId="3" xfId="0" applyNumberFormat="1" applyFont="1" applyFill="1" applyBorder="1" applyAlignment="1">
      <alignment horizontal="center" vertical="center" wrapText="1"/>
    </xf>
    <xf numFmtId="165" fontId="6" fillId="0" borderId="3" xfId="0" applyNumberFormat="1"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5" borderId="3" xfId="0" applyFont="1" applyFill="1" applyBorder="1" applyAlignment="1">
      <alignment horizontal="center" vertical="center"/>
    </xf>
    <xf numFmtId="165" fontId="15" fillId="0" borderId="5" xfId="0" applyNumberFormat="1" applyFont="1" applyFill="1" applyBorder="1" applyAlignment="1">
      <alignment horizontal="center" vertical="center"/>
    </xf>
    <xf numFmtId="165" fontId="15" fillId="8" borderId="5" xfId="0" applyNumberFormat="1" applyFont="1" applyFill="1" applyBorder="1" applyAlignment="1">
      <alignment horizontal="center" vertical="center"/>
    </xf>
    <xf numFmtId="0" fontId="9" fillId="5" borderId="6" xfId="0" applyFont="1" applyFill="1" applyBorder="1" applyAlignment="1">
      <alignment horizontal="center" vertical="center" wrapText="1"/>
    </xf>
    <xf numFmtId="165" fontId="6" fillId="0" borderId="7" xfId="0" applyNumberFormat="1" applyFont="1" applyFill="1" applyBorder="1" applyAlignment="1">
      <alignment horizontal="center" vertical="center"/>
    </xf>
    <xf numFmtId="165" fontId="6" fillId="6" borderId="1" xfId="0" applyNumberFormat="1" applyFont="1" applyFill="1" applyBorder="1" applyAlignment="1">
      <alignment horizontal="center" vertical="center" wrapText="1"/>
    </xf>
    <xf numFmtId="165" fontId="15" fillId="0" borderId="7"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165" fontId="6" fillId="6"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4" fontId="5" fillId="8" borderId="1" xfId="0" applyNumberFormat="1" applyFont="1" applyFill="1" applyBorder="1" applyAlignment="1">
      <alignment horizontal="center" vertical="center" wrapText="1"/>
    </xf>
    <xf numFmtId="165" fontId="6" fillId="0" borderId="6" xfId="1" applyNumberFormat="1" applyFont="1" applyFill="1" applyBorder="1" applyAlignment="1">
      <alignment horizontal="center" vertical="center" wrapText="1"/>
    </xf>
    <xf numFmtId="165" fontId="15" fillId="0" borderId="6" xfId="1" applyNumberFormat="1" applyFont="1" applyFill="1" applyBorder="1" applyAlignment="1">
      <alignment horizontal="center" vertical="center" wrapText="1"/>
    </xf>
    <xf numFmtId="165" fontId="6" fillId="0" borderId="0" xfId="0" applyNumberFormat="1" applyFont="1" applyAlignment="1">
      <alignment horizontal="center" vertical="center" wrapText="1"/>
    </xf>
    <xf numFmtId="165" fontId="6" fillId="0" borderId="0" xfId="0" applyNumberFormat="1" applyFont="1" applyFill="1" applyBorder="1" applyAlignment="1">
      <alignment horizontal="center" vertical="center" wrapText="1"/>
    </xf>
    <xf numFmtId="0" fontId="5" fillId="6" borderId="3" xfId="0" applyFont="1" applyFill="1" applyBorder="1" applyAlignment="1">
      <alignment horizontal="center" vertical="center"/>
    </xf>
    <xf numFmtId="0" fontId="5" fillId="9" borderId="10"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0" borderId="6" xfId="0" applyFont="1" applyBorder="1" applyAlignment="1">
      <alignment horizontal="center" vertical="center" wrapText="1"/>
    </xf>
    <xf numFmtId="165" fontId="25" fillId="4" borderId="1"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6" fillId="2"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cellXfs>
  <cellStyles count="6">
    <cellStyle name="Millares" xfId="1" builtinId="3"/>
    <cellStyle name="Millares 2" xfId="4"/>
    <cellStyle name="Normal" xfId="0" builtinId="0"/>
    <cellStyle name="Normal 2" xfId="3"/>
    <cellStyle name="Normal 5" xfId="5"/>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171449</xdr:colOff>
      <xdr:row>1</xdr:row>
      <xdr:rowOff>104775</xdr:rowOff>
    </xdr:from>
    <xdr:to>
      <xdr:col>1</xdr:col>
      <xdr:colOff>344990</xdr:colOff>
      <xdr:row>1</xdr:row>
      <xdr:rowOff>104775</xdr:rowOff>
    </xdr:to>
    <xdr:pic>
      <xdr:nvPicPr>
        <xdr:cNvPr id="5" name="1 Imagen"/>
        <xdr:cNvPicPr>
          <a:picLocks noChangeAspect="1"/>
        </xdr:cNvPicPr>
      </xdr:nvPicPr>
      <xdr:blipFill>
        <a:blip xmlns:r="http://schemas.openxmlformats.org/officeDocument/2006/relationships" r:embed="rId1" cstate="print">
          <a:clrChange>
            <a:clrFrom>
              <a:srgbClr val="FFFFFE"/>
            </a:clrFrom>
            <a:clrTo>
              <a:srgbClr val="FFFFFE">
                <a:alpha val="0"/>
              </a:srgbClr>
            </a:clrTo>
          </a:clrChange>
          <a:extLst>
            <a:ext uri="{28A0092B-C50C-407E-A947-70E740481C1C}">
              <a14:useLocalDpi xmlns:a14="http://schemas.microsoft.com/office/drawing/2010/main" val="0"/>
            </a:ext>
          </a:extLst>
        </a:blip>
        <a:srcRect/>
        <a:stretch>
          <a:fillRect/>
        </a:stretch>
      </xdr:blipFill>
      <xdr:spPr bwMode="auto">
        <a:xfrm>
          <a:off x="171449" y="361950"/>
          <a:ext cx="7334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171449</xdr:colOff>
      <xdr:row>2</xdr:row>
      <xdr:rowOff>47626</xdr:rowOff>
    </xdr:from>
    <xdr:to>
      <xdr:col>1</xdr:col>
      <xdr:colOff>344990</xdr:colOff>
      <xdr:row>8</xdr:row>
      <xdr:rowOff>11616</xdr:rowOff>
    </xdr:to>
    <xdr:pic>
      <xdr:nvPicPr>
        <xdr:cNvPr id="6" name="1 Imagen"/>
        <xdr:cNvPicPr>
          <a:picLocks noChangeAspect="1"/>
        </xdr:cNvPicPr>
      </xdr:nvPicPr>
      <xdr:blipFill>
        <a:blip xmlns:r="http://schemas.openxmlformats.org/officeDocument/2006/relationships" r:embed="rId1" cstate="print">
          <a:clrChange>
            <a:clrFrom>
              <a:srgbClr val="FFFFFE"/>
            </a:clrFrom>
            <a:clrTo>
              <a:srgbClr val="FFFFFE">
                <a:alpha val="0"/>
              </a:srgbClr>
            </a:clrTo>
          </a:clrChange>
          <a:extLst>
            <a:ext uri="{28A0092B-C50C-407E-A947-70E740481C1C}">
              <a14:useLocalDpi xmlns:a14="http://schemas.microsoft.com/office/drawing/2010/main" val="0"/>
            </a:ext>
          </a:extLst>
        </a:blip>
        <a:srcRect/>
        <a:stretch>
          <a:fillRect/>
        </a:stretch>
      </xdr:blipFill>
      <xdr:spPr bwMode="auto">
        <a:xfrm>
          <a:off x="171449" y="504826"/>
          <a:ext cx="733425" cy="1238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66676</xdr:colOff>
      <xdr:row>110</xdr:row>
      <xdr:rowOff>19050</xdr:rowOff>
    </xdr:from>
    <xdr:to>
      <xdr:col>1</xdr:col>
      <xdr:colOff>40191</xdr:colOff>
      <xdr:row>114</xdr:row>
      <xdr:rowOff>169297</xdr:rowOff>
    </xdr:to>
    <xdr:pic>
      <xdr:nvPicPr>
        <xdr:cNvPr id="7" name="1 Imagen"/>
        <xdr:cNvPicPr>
          <a:picLocks noChangeAspect="1"/>
        </xdr:cNvPicPr>
      </xdr:nvPicPr>
      <xdr:blipFill>
        <a:blip xmlns:r="http://schemas.openxmlformats.org/officeDocument/2006/relationships" r:embed="rId2" cstate="print">
          <a:clrChange>
            <a:clrFrom>
              <a:srgbClr val="FFFFFE"/>
            </a:clrFrom>
            <a:clrTo>
              <a:srgbClr val="FFFFFE">
                <a:alpha val="0"/>
              </a:srgbClr>
            </a:clrTo>
          </a:clrChange>
          <a:extLst>
            <a:ext uri="{28A0092B-C50C-407E-A947-70E740481C1C}">
              <a14:useLocalDpi xmlns:a14="http://schemas.microsoft.com/office/drawing/2010/main" val="0"/>
            </a:ext>
          </a:extLst>
        </a:blip>
        <a:srcRect/>
        <a:stretch>
          <a:fillRect/>
        </a:stretch>
      </xdr:blipFill>
      <xdr:spPr bwMode="auto">
        <a:xfrm>
          <a:off x="66676" y="47910750"/>
          <a:ext cx="533399" cy="9979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0"/>
  <sheetViews>
    <sheetView tabSelected="1" topLeftCell="A30" zoomScale="82" zoomScaleNormal="82" workbookViewId="0">
      <selection activeCell="B47" sqref="B47"/>
    </sheetView>
  </sheetViews>
  <sheetFormatPr baseColWidth="10" defaultRowHeight="15" x14ac:dyDescent="0.25"/>
  <cols>
    <col min="1" max="1" width="8.28515625" style="168" customWidth="1"/>
    <col min="2" max="2" width="68.7109375" customWidth="1"/>
    <col min="5" max="5" width="11.42578125" style="168"/>
    <col min="6" max="6" width="18.7109375" customWidth="1"/>
  </cols>
  <sheetData>
    <row r="1" spans="1:6" ht="24.75" x14ac:dyDescent="0.25">
      <c r="A1" s="207" t="s">
        <v>0</v>
      </c>
      <c r="B1" s="207"/>
      <c r="C1" s="207"/>
      <c r="D1" s="207"/>
      <c r="E1" s="207"/>
      <c r="F1" s="207"/>
    </row>
    <row r="2" spans="1:6" ht="15.75" x14ac:dyDescent="0.25">
      <c r="A2" s="208" t="s">
        <v>1</v>
      </c>
      <c r="B2" s="208"/>
      <c r="C2" s="208"/>
      <c r="D2" s="208"/>
      <c r="E2" s="208"/>
      <c r="F2" s="208"/>
    </row>
    <row r="3" spans="1:6" ht="15.75" x14ac:dyDescent="0.25">
      <c r="A3" s="206"/>
      <c r="B3" s="206"/>
      <c r="C3" s="206"/>
      <c r="D3" s="206"/>
      <c r="E3" s="206"/>
      <c r="F3" s="206"/>
    </row>
    <row r="4" spans="1:6" ht="15.75" x14ac:dyDescent="0.25">
      <c r="A4" s="150"/>
      <c r="B4" s="206" t="s">
        <v>65</v>
      </c>
      <c r="C4" s="206"/>
      <c r="D4" s="206"/>
      <c r="E4" s="206"/>
      <c r="F4" s="206"/>
    </row>
    <row r="5" spans="1:6" ht="15.75" x14ac:dyDescent="0.25">
      <c r="A5" s="150"/>
      <c r="B5" s="4"/>
      <c r="C5" s="5"/>
      <c r="D5" s="3"/>
      <c r="E5" s="169"/>
      <c r="F5" s="5"/>
    </row>
    <row r="6" spans="1:6" ht="19.5" x14ac:dyDescent="0.25">
      <c r="A6" s="209" t="s">
        <v>88</v>
      </c>
      <c r="B6" s="209"/>
      <c r="C6" s="209"/>
      <c r="D6" s="209"/>
      <c r="E6" s="209"/>
      <c r="F6" s="209"/>
    </row>
    <row r="7" spans="1:6" ht="15.75" x14ac:dyDescent="0.25">
      <c r="A7" s="150"/>
      <c r="B7" s="1"/>
      <c r="C7" s="2"/>
      <c r="D7" s="3"/>
      <c r="E7" s="5"/>
      <c r="F7" s="2"/>
    </row>
    <row r="8" spans="1:6" ht="18" x14ac:dyDescent="0.25">
      <c r="A8" s="205" t="s">
        <v>2</v>
      </c>
      <c r="B8" s="205"/>
      <c r="C8" s="205"/>
      <c r="D8" s="205"/>
      <c r="E8" s="205"/>
      <c r="F8" s="205"/>
    </row>
    <row r="9" spans="1:6" ht="20.25" x14ac:dyDescent="0.25">
      <c r="A9" s="155"/>
      <c r="B9" s="1"/>
      <c r="C9" s="2"/>
      <c r="D9" s="3"/>
      <c r="E9" s="5"/>
      <c r="F9" s="2"/>
    </row>
    <row r="10" spans="1:6" ht="25.5" x14ac:dyDescent="0.25">
      <c r="A10" s="156" t="s">
        <v>3</v>
      </c>
      <c r="B10" s="151" t="s">
        <v>4</v>
      </c>
      <c r="C10" s="152" t="s">
        <v>5</v>
      </c>
      <c r="D10" s="153" t="s">
        <v>6</v>
      </c>
      <c r="E10" s="203" t="s">
        <v>7</v>
      </c>
      <c r="F10" s="154" t="s">
        <v>8</v>
      </c>
    </row>
    <row r="11" spans="1:6" ht="18" x14ac:dyDescent="0.25">
      <c r="A11" s="6"/>
      <c r="B11" s="7"/>
      <c r="C11" s="8"/>
      <c r="D11" s="9"/>
      <c r="E11" s="170"/>
      <c r="F11" s="10"/>
    </row>
    <row r="12" spans="1:6" x14ac:dyDescent="0.25">
      <c r="A12" s="11">
        <v>1</v>
      </c>
      <c r="B12" s="12" t="s">
        <v>9</v>
      </c>
      <c r="C12" s="13"/>
      <c r="D12" s="14"/>
      <c r="E12" s="171"/>
      <c r="F12" s="13"/>
    </row>
    <row r="13" spans="1:6" x14ac:dyDescent="0.25">
      <c r="A13" s="157">
        <v>1.1000000000000001</v>
      </c>
      <c r="B13" s="125" t="s">
        <v>10</v>
      </c>
      <c r="C13" s="122" t="s">
        <v>11</v>
      </c>
      <c r="D13" s="126">
        <v>1</v>
      </c>
      <c r="E13" s="172"/>
      <c r="F13" s="124">
        <f>+ROUND(D13*E13,2)</f>
        <v>0</v>
      </c>
    </row>
    <row r="14" spans="1:6" x14ac:dyDescent="0.25">
      <c r="A14" s="157">
        <v>1.2</v>
      </c>
      <c r="B14" s="125" t="s">
        <v>12</v>
      </c>
      <c r="C14" s="122" t="s">
        <v>11</v>
      </c>
      <c r="D14" s="127">
        <v>1</v>
      </c>
      <c r="E14" s="172"/>
      <c r="F14" s="124">
        <f>+ROUND(D14*E14,2)</f>
        <v>0</v>
      </c>
    </row>
    <row r="15" spans="1:6" x14ac:dyDescent="0.25">
      <c r="A15" s="157"/>
      <c r="B15" s="15"/>
      <c r="C15" s="16"/>
      <c r="D15" s="17"/>
      <c r="E15" s="173"/>
      <c r="F15" s="18"/>
    </row>
    <row r="16" spans="1:6" x14ac:dyDescent="0.25">
      <c r="A16" s="19"/>
      <c r="B16" s="20" t="s">
        <v>13</v>
      </c>
      <c r="C16" s="21"/>
      <c r="D16" s="22"/>
      <c r="E16" s="174"/>
      <c r="F16" s="23">
        <f>SUM(F13:F15)</f>
        <v>0</v>
      </c>
    </row>
    <row r="17" spans="1:6" x14ac:dyDescent="0.25">
      <c r="A17" s="158"/>
      <c r="B17" s="24" t="s">
        <v>14</v>
      </c>
      <c r="C17" s="25"/>
      <c r="D17" s="26"/>
      <c r="E17" s="175"/>
      <c r="F17" s="73">
        <f>+F16</f>
        <v>0</v>
      </c>
    </row>
    <row r="18" spans="1:6" x14ac:dyDescent="0.25">
      <c r="A18" s="159"/>
      <c r="B18" s="28"/>
      <c r="C18" s="29"/>
      <c r="D18" s="30"/>
      <c r="E18" s="176"/>
      <c r="F18" s="31"/>
    </row>
    <row r="19" spans="1:6" ht="25.5" x14ac:dyDescent="0.25">
      <c r="A19" s="156" t="s">
        <v>3</v>
      </c>
      <c r="B19" s="151" t="s">
        <v>4</v>
      </c>
      <c r="C19" s="152" t="s">
        <v>5</v>
      </c>
      <c r="D19" s="153" t="s">
        <v>6</v>
      </c>
      <c r="E19" s="203" t="s">
        <v>7</v>
      </c>
      <c r="F19" s="154" t="s">
        <v>8</v>
      </c>
    </row>
    <row r="20" spans="1:6" x14ac:dyDescent="0.25">
      <c r="A20" s="32"/>
      <c r="B20" s="7"/>
      <c r="C20" s="8"/>
      <c r="D20" s="9"/>
      <c r="E20" s="170"/>
      <c r="F20" s="10"/>
    </row>
    <row r="21" spans="1:6" x14ac:dyDescent="0.25">
      <c r="A21" s="11">
        <v>2</v>
      </c>
      <c r="B21" s="12" t="s">
        <v>15</v>
      </c>
      <c r="C21" s="13"/>
      <c r="D21" s="14"/>
      <c r="E21" s="171"/>
      <c r="F21" s="13"/>
    </row>
    <row r="22" spans="1:6" x14ac:dyDescent="0.25">
      <c r="A22" s="33">
        <v>2.1</v>
      </c>
      <c r="B22" s="128" t="s">
        <v>16</v>
      </c>
      <c r="C22" s="129" t="s">
        <v>17</v>
      </c>
      <c r="D22" s="123">
        <v>21.2</v>
      </c>
      <c r="E22" s="177"/>
      <c r="F22" s="124">
        <f>+ROUND(D22*E22,2)</f>
        <v>0</v>
      </c>
    </row>
    <row r="23" spans="1:6" x14ac:dyDescent="0.25">
      <c r="A23" s="35">
        <v>2.2000000000000002</v>
      </c>
      <c r="B23" s="130" t="s">
        <v>58</v>
      </c>
      <c r="C23" s="60" t="s">
        <v>18</v>
      </c>
      <c r="D23" s="131">
        <v>54.6</v>
      </c>
      <c r="E23" s="178"/>
      <c r="F23" s="124">
        <f t="shared" ref="F23:F26" si="0">+ROUND(D23*E23,2)</f>
        <v>0</v>
      </c>
    </row>
    <row r="24" spans="1:6" x14ac:dyDescent="0.25">
      <c r="A24" s="35">
        <v>2.2999999999999998</v>
      </c>
      <c r="B24" s="130" t="s">
        <v>59</v>
      </c>
      <c r="C24" s="132" t="s">
        <v>18</v>
      </c>
      <c r="D24" s="131">
        <v>19.38</v>
      </c>
      <c r="E24" s="178"/>
      <c r="F24" s="124">
        <f t="shared" si="0"/>
        <v>0</v>
      </c>
    </row>
    <row r="25" spans="1:6" ht="29.25" x14ac:dyDescent="0.25">
      <c r="A25" s="35">
        <v>2.4</v>
      </c>
      <c r="B25" s="133" t="s">
        <v>60</v>
      </c>
      <c r="C25" s="60" t="s">
        <v>18</v>
      </c>
      <c r="D25" s="131">
        <f>+(D23-D24)*1.35</f>
        <v>47.547000000000004</v>
      </c>
      <c r="E25" s="179"/>
      <c r="F25" s="124">
        <f t="shared" si="0"/>
        <v>0</v>
      </c>
    </row>
    <row r="26" spans="1:6" x14ac:dyDescent="0.25">
      <c r="A26" s="35">
        <v>2.5</v>
      </c>
      <c r="B26" s="133" t="s">
        <v>61</v>
      </c>
      <c r="C26" s="132" t="s">
        <v>18</v>
      </c>
      <c r="D26" s="123">
        <v>16.920000000000002</v>
      </c>
      <c r="E26" s="179"/>
      <c r="F26" s="124">
        <f t="shared" si="0"/>
        <v>0</v>
      </c>
    </row>
    <row r="27" spans="1:6" x14ac:dyDescent="0.25">
      <c r="A27" s="19"/>
      <c r="B27" s="134" t="s">
        <v>19</v>
      </c>
      <c r="C27" s="134"/>
      <c r="D27" s="19"/>
      <c r="E27" s="180"/>
      <c r="F27" s="135">
        <f>SUM(F22:F26)</f>
        <v>0</v>
      </c>
    </row>
    <row r="28" spans="1:6" x14ac:dyDescent="0.25">
      <c r="A28" s="158"/>
      <c r="B28" s="136" t="s">
        <v>20</v>
      </c>
      <c r="C28" s="137"/>
      <c r="D28" s="138"/>
      <c r="E28" s="181"/>
      <c r="F28" s="139">
        <f>+F27</f>
        <v>0</v>
      </c>
    </row>
    <row r="29" spans="1:6" x14ac:dyDescent="0.25">
      <c r="A29" s="160"/>
      <c r="B29" s="38"/>
      <c r="C29" s="39"/>
      <c r="D29" s="40"/>
      <c r="E29" s="182"/>
      <c r="F29" s="39"/>
    </row>
    <row r="30" spans="1:6" ht="25.5" x14ac:dyDescent="0.25">
      <c r="A30" s="156" t="s">
        <v>3</v>
      </c>
      <c r="B30" s="151" t="s">
        <v>4</v>
      </c>
      <c r="C30" s="152" t="s">
        <v>5</v>
      </c>
      <c r="D30" s="153" t="s">
        <v>6</v>
      </c>
      <c r="E30" s="203" t="s">
        <v>7</v>
      </c>
      <c r="F30" s="154" t="s">
        <v>8</v>
      </c>
    </row>
    <row r="31" spans="1:6" x14ac:dyDescent="0.25">
      <c r="A31" s="32"/>
      <c r="B31" s="7"/>
      <c r="C31" s="8"/>
      <c r="D31" s="9"/>
      <c r="E31" s="170"/>
      <c r="F31" s="10"/>
    </row>
    <row r="32" spans="1:6" x14ac:dyDescent="0.25">
      <c r="A32" s="11">
        <v>3</v>
      </c>
      <c r="B32" s="41" t="s">
        <v>21</v>
      </c>
      <c r="C32" s="42"/>
      <c r="D32" s="26"/>
      <c r="E32" s="183"/>
      <c r="F32" s="42"/>
    </row>
    <row r="33" spans="1:6" x14ac:dyDescent="0.25">
      <c r="A33" s="32"/>
      <c r="B33" s="43"/>
      <c r="C33" s="44"/>
      <c r="D33" s="45"/>
      <c r="E33" s="184"/>
      <c r="F33" s="44"/>
    </row>
    <row r="34" spans="1:6" ht="29.25" x14ac:dyDescent="0.25">
      <c r="A34" s="35">
        <v>3.1</v>
      </c>
      <c r="B34" s="140" t="s">
        <v>62</v>
      </c>
      <c r="C34" s="141" t="s">
        <v>18</v>
      </c>
      <c r="D34" s="142">
        <f>3.7*3*0.4*2</f>
        <v>8.8800000000000008</v>
      </c>
      <c r="E34" s="185"/>
      <c r="F34" s="124">
        <f t="shared" ref="F34:F46" si="1">+ROUND(D34*E34,2)</f>
        <v>0</v>
      </c>
    </row>
    <row r="35" spans="1:6" ht="29.25" x14ac:dyDescent="0.25">
      <c r="A35" s="35">
        <v>3.2</v>
      </c>
      <c r="B35" s="140" t="s">
        <v>89</v>
      </c>
      <c r="C35" s="141" t="s">
        <v>22</v>
      </c>
      <c r="D35" s="142">
        <f>45*D34</f>
        <v>399.6</v>
      </c>
      <c r="E35" s="185"/>
      <c r="F35" s="124">
        <f t="shared" si="1"/>
        <v>0</v>
      </c>
    </row>
    <row r="36" spans="1:6" ht="29.25" x14ac:dyDescent="0.25">
      <c r="A36" s="35">
        <v>3.3</v>
      </c>
      <c r="B36" s="130" t="s">
        <v>63</v>
      </c>
      <c r="C36" s="141" t="s">
        <v>18</v>
      </c>
      <c r="D36" s="142">
        <v>1.89</v>
      </c>
      <c r="E36" s="185"/>
      <c r="F36" s="124">
        <f t="shared" si="1"/>
        <v>0</v>
      </c>
    </row>
    <row r="37" spans="1:6" ht="29.25" x14ac:dyDescent="0.25">
      <c r="A37" s="35">
        <v>3.4</v>
      </c>
      <c r="B37" s="130" t="s">
        <v>64</v>
      </c>
      <c r="C37" s="141" t="s">
        <v>22</v>
      </c>
      <c r="D37" s="142">
        <f>45*D36</f>
        <v>85.05</v>
      </c>
      <c r="E37" s="185"/>
      <c r="F37" s="124">
        <f t="shared" si="1"/>
        <v>0</v>
      </c>
    </row>
    <row r="38" spans="1:6" x14ac:dyDescent="0.25">
      <c r="A38" s="35">
        <v>3.5</v>
      </c>
      <c r="B38" s="130" t="s">
        <v>90</v>
      </c>
      <c r="C38" s="141" t="s">
        <v>18</v>
      </c>
      <c r="D38" s="142">
        <v>2.56</v>
      </c>
      <c r="E38" s="185"/>
      <c r="F38" s="124">
        <f t="shared" si="1"/>
        <v>0</v>
      </c>
    </row>
    <row r="39" spans="1:6" ht="29.25" x14ac:dyDescent="0.25">
      <c r="A39" s="35">
        <v>3.6</v>
      </c>
      <c r="B39" s="130" t="s">
        <v>91</v>
      </c>
      <c r="C39" s="141" t="s">
        <v>22</v>
      </c>
      <c r="D39" s="142">
        <v>128</v>
      </c>
      <c r="E39" s="185"/>
      <c r="F39" s="124">
        <f t="shared" si="1"/>
        <v>0</v>
      </c>
    </row>
    <row r="40" spans="1:6" ht="30" x14ac:dyDescent="0.25">
      <c r="A40" s="35">
        <v>3.7</v>
      </c>
      <c r="B40" s="143" t="s">
        <v>93</v>
      </c>
      <c r="C40" s="60" t="s">
        <v>18</v>
      </c>
      <c r="D40" s="142">
        <v>20.3</v>
      </c>
      <c r="E40" s="185"/>
      <c r="F40" s="124">
        <f t="shared" si="1"/>
        <v>0</v>
      </c>
    </row>
    <row r="41" spans="1:6" x14ac:dyDescent="0.25">
      <c r="A41" s="35">
        <v>3.8</v>
      </c>
      <c r="B41" s="130" t="s">
        <v>94</v>
      </c>
      <c r="C41" s="132" t="s">
        <v>22</v>
      </c>
      <c r="D41" s="142">
        <f>45*D40</f>
        <v>913.5</v>
      </c>
      <c r="E41" s="185"/>
      <c r="F41" s="124">
        <f t="shared" si="1"/>
        <v>0</v>
      </c>
    </row>
    <row r="42" spans="1:6" ht="30" x14ac:dyDescent="0.25">
      <c r="A42" s="35">
        <v>3.9</v>
      </c>
      <c r="B42" s="143" t="s">
        <v>95</v>
      </c>
      <c r="C42" s="60" t="s">
        <v>18</v>
      </c>
      <c r="D42" s="142">
        <v>10.45</v>
      </c>
      <c r="E42" s="185"/>
      <c r="F42" s="124">
        <f t="shared" si="1"/>
        <v>0</v>
      </c>
    </row>
    <row r="43" spans="1:6" x14ac:dyDescent="0.25">
      <c r="A43" s="47">
        <v>3.1</v>
      </c>
      <c r="B43" s="130" t="s">
        <v>96</v>
      </c>
      <c r="C43" s="60" t="s">
        <v>22</v>
      </c>
      <c r="D43" s="142">
        <f>45*D42</f>
        <v>470.24999999999994</v>
      </c>
      <c r="E43" s="185"/>
      <c r="F43" s="124">
        <f t="shared" si="1"/>
        <v>0</v>
      </c>
    </row>
    <row r="44" spans="1:6" ht="22.5" customHeight="1" x14ac:dyDescent="0.25">
      <c r="A44" s="47">
        <v>3.11</v>
      </c>
      <c r="B44" s="143" t="s">
        <v>23</v>
      </c>
      <c r="C44" s="132" t="s">
        <v>18</v>
      </c>
      <c r="D44" s="142">
        <f>21.88+24.45</f>
        <v>46.33</v>
      </c>
      <c r="E44" s="185"/>
      <c r="F44" s="124">
        <f t="shared" si="1"/>
        <v>0</v>
      </c>
    </row>
    <row r="45" spans="1:6" ht="19.5" customHeight="1" x14ac:dyDescent="0.25">
      <c r="A45" s="47">
        <v>3.12</v>
      </c>
      <c r="B45" s="130" t="s">
        <v>92</v>
      </c>
      <c r="C45" s="60" t="s">
        <v>24</v>
      </c>
      <c r="D45" s="142">
        <v>2210</v>
      </c>
      <c r="E45" s="186"/>
      <c r="F45" s="124">
        <f t="shared" si="1"/>
        <v>0</v>
      </c>
    </row>
    <row r="46" spans="1:6" ht="30.75" customHeight="1" x14ac:dyDescent="0.25">
      <c r="A46" s="47">
        <v>3.13</v>
      </c>
      <c r="B46" s="130" t="s">
        <v>98</v>
      </c>
      <c r="C46" s="60" t="s">
        <v>97</v>
      </c>
      <c r="D46" s="142">
        <v>2</v>
      </c>
      <c r="E46" s="186"/>
      <c r="F46" s="124">
        <f t="shared" si="1"/>
        <v>0</v>
      </c>
    </row>
    <row r="47" spans="1:6" x14ac:dyDescent="0.25">
      <c r="A47" s="47"/>
      <c r="B47" s="144"/>
      <c r="C47" s="132"/>
      <c r="D47" s="142"/>
      <c r="E47" s="185"/>
      <c r="F47" s="124"/>
    </row>
    <row r="48" spans="1:6" x14ac:dyDescent="0.25">
      <c r="A48" s="19"/>
      <c r="B48" s="145" t="s">
        <v>25</v>
      </c>
      <c r="C48" s="146"/>
      <c r="D48" s="147"/>
      <c r="E48" s="187"/>
      <c r="F48" s="135">
        <f>SUM(F34:F46)</f>
        <v>0</v>
      </c>
    </row>
    <row r="49" spans="1:11" x14ac:dyDescent="0.25">
      <c r="A49" s="158"/>
      <c r="B49" s="24" t="s">
        <v>26</v>
      </c>
      <c r="C49" s="25"/>
      <c r="D49" s="26"/>
      <c r="E49" s="175"/>
      <c r="F49" s="27">
        <f>+F48</f>
        <v>0</v>
      </c>
    </row>
    <row r="50" spans="1:11" x14ac:dyDescent="0.25">
      <c r="A50" s="47"/>
      <c r="B50" s="36"/>
      <c r="C50" s="37"/>
      <c r="D50" s="46"/>
      <c r="E50" s="188"/>
      <c r="F50" s="51"/>
    </row>
    <row r="51" spans="1:11" ht="25.5" x14ac:dyDescent="0.25">
      <c r="A51" s="156" t="s">
        <v>3</v>
      </c>
      <c r="B51" s="151" t="s">
        <v>4</v>
      </c>
      <c r="C51" s="152" t="s">
        <v>5</v>
      </c>
      <c r="D51" s="153" t="s">
        <v>6</v>
      </c>
      <c r="E51" s="203" t="s">
        <v>7</v>
      </c>
      <c r="F51" s="154" t="s">
        <v>8</v>
      </c>
    </row>
    <row r="52" spans="1:11" x14ac:dyDescent="0.25">
      <c r="A52" s="32"/>
      <c r="B52" s="7"/>
      <c r="C52" s="8"/>
      <c r="D52" s="9"/>
      <c r="E52" s="170"/>
      <c r="F52" s="10"/>
    </row>
    <row r="53" spans="1:11" x14ac:dyDescent="0.25">
      <c r="A53" s="52">
        <v>4</v>
      </c>
      <c r="B53" s="53" t="s">
        <v>27</v>
      </c>
      <c r="C53" s="54"/>
      <c r="D53" s="55"/>
      <c r="E53" s="189"/>
      <c r="F53" s="54"/>
    </row>
    <row r="54" spans="1:11" ht="51" customHeight="1" x14ac:dyDescent="0.25">
      <c r="A54" s="56">
        <v>4.0999999999999996</v>
      </c>
      <c r="B54" s="63" t="s">
        <v>28</v>
      </c>
      <c r="C54" s="132" t="s">
        <v>11</v>
      </c>
      <c r="D54" s="148">
        <v>1</v>
      </c>
      <c r="E54" s="190"/>
      <c r="F54" s="124">
        <f t="shared" ref="F54" si="2">+ROUND(D54*E54,2)</f>
        <v>0</v>
      </c>
    </row>
    <row r="55" spans="1:11" x14ac:dyDescent="0.25">
      <c r="A55" s="19"/>
      <c r="B55" s="48" t="s">
        <v>25</v>
      </c>
      <c r="C55" s="49"/>
      <c r="D55" s="50"/>
      <c r="E55" s="191"/>
      <c r="F55" s="23">
        <f>SUM(F54)</f>
        <v>0</v>
      </c>
    </row>
    <row r="56" spans="1:11" x14ac:dyDescent="0.25">
      <c r="A56" s="158"/>
      <c r="B56" s="24" t="s">
        <v>29</v>
      </c>
      <c r="C56" s="25"/>
      <c r="D56" s="26"/>
      <c r="E56" s="175"/>
      <c r="F56" s="27">
        <f>+F55</f>
        <v>0</v>
      </c>
    </row>
    <row r="57" spans="1:11" x14ac:dyDescent="0.25">
      <c r="A57" s="161"/>
      <c r="B57" s="57"/>
      <c r="C57" s="58"/>
      <c r="D57" s="40"/>
      <c r="E57" s="40"/>
      <c r="F57" s="58"/>
    </row>
    <row r="58" spans="1:11" ht="25.5" x14ac:dyDescent="0.25">
      <c r="A58" s="156" t="s">
        <v>3</v>
      </c>
      <c r="B58" s="151" t="s">
        <v>4</v>
      </c>
      <c r="C58" s="152" t="s">
        <v>5</v>
      </c>
      <c r="D58" s="153" t="s">
        <v>6</v>
      </c>
      <c r="E58" s="203" t="s">
        <v>7</v>
      </c>
      <c r="F58" s="154" t="s">
        <v>8</v>
      </c>
    </row>
    <row r="59" spans="1:11" x14ac:dyDescent="0.25">
      <c r="A59" s="32"/>
      <c r="B59" s="7"/>
      <c r="C59" s="8"/>
      <c r="D59" s="9"/>
      <c r="E59" s="170"/>
      <c r="F59" s="10"/>
    </row>
    <row r="60" spans="1:11" x14ac:dyDescent="0.25">
      <c r="A60" s="52">
        <v>5</v>
      </c>
      <c r="B60" s="53" t="s">
        <v>30</v>
      </c>
      <c r="C60" s="54"/>
      <c r="D60" s="55"/>
      <c r="E60" s="192"/>
      <c r="F60" s="54"/>
    </row>
    <row r="61" spans="1:11" s="116" customFormat="1" ht="144" x14ac:dyDescent="0.25">
      <c r="A61" s="35">
        <v>5.0999999999999996</v>
      </c>
      <c r="B61" s="109" t="s">
        <v>67</v>
      </c>
      <c r="C61" s="60" t="s">
        <v>51</v>
      </c>
      <c r="D61" s="110">
        <v>1</v>
      </c>
      <c r="E61" s="179"/>
      <c r="F61" s="111">
        <f>D61*E61</f>
        <v>0</v>
      </c>
      <c r="G61" s="112"/>
      <c r="H61" s="113"/>
      <c r="I61" s="114"/>
      <c r="J61" s="114"/>
      <c r="K61" s="115"/>
    </row>
    <row r="62" spans="1:11" s="116" customFormat="1" ht="186" x14ac:dyDescent="0.25">
      <c r="A62" s="35">
        <v>5.2</v>
      </c>
      <c r="B62" s="59" t="s">
        <v>68</v>
      </c>
      <c r="C62" s="60" t="s">
        <v>17</v>
      </c>
      <c r="D62" s="117">
        <v>70</v>
      </c>
      <c r="E62" s="179"/>
      <c r="F62" s="111">
        <f>D62*E62</f>
        <v>0</v>
      </c>
      <c r="G62" s="118"/>
      <c r="H62" s="113"/>
      <c r="I62" s="114"/>
      <c r="J62" s="114"/>
      <c r="K62" s="115"/>
    </row>
    <row r="63" spans="1:11" s="116" customFormat="1" ht="129" x14ac:dyDescent="0.25">
      <c r="A63" s="35">
        <v>5.3</v>
      </c>
      <c r="B63" s="61" t="s">
        <v>69</v>
      </c>
      <c r="C63" s="60" t="s">
        <v>52</v>
      </c>
      <c r="D63" s="117">
        <v>3</v>
      </c>
      <c r="E63" s="179"/>
      <c r="F63" s="111">
        <f t="shared" ref="F63:F78" si="3">D63*E63</f>
        <v>0</v>
      </c>
      <c r="G63" s="118"/>
      <c r="H63" s="113"/>
      <c r="I63" s="114"/>
      <c r="J63" s="114"/>
      <c r="K63" s="115"/>
    </row>
    <row r="64" spans="1:11" s="116" customFormat="1" ht="87" x14ac:dyDescent="0.25">
      <c r="A64" s="35">
        <v>5.4</v>
      </c>
      <c r="B64" s="119" t="s">
        <v>53</v>
      </c>
      <c r="C64" s="60" t="s">
        <v>17</v>
      </c>
      <c r="D64" s="117">
        <v>70</v>
      </c>
      <c r="E64" s="179"/>
      <c r="F64" s="111">
        <f t="shared" si="3"/>
        <v>0</v>
      </c>
      <c r="G64" s="118"/>
      <c r="H64" s="113"/>
      <c r="I64" s="114"/>
      <c r="J64" s="114"/>
      <c r="K64" s="115"/>
    </row>
    <row r="65" spans="1:11" s="116" customFormat="1" ht="114.75" x14ac:dyDescent="0.25">
      <c r="A65" s="35">
        <v>5.5</v>
      </c>
      <c r="B65" s="120" t="s">
        <v>54</v>
      </c>
      <c r="C65" s="60" t="s">
        <v>52</v>
      </c>
      <c r="D65" s="117">
        <v>6</v>
      </c>
      <c r="E65" s="179"/>
      <c r="F65" s="111">
        <f t="shared" si="3"/>
        <v>0</v>
      </c>
      <c r="G65" s="118"/>
      <c r="H65" s="113"/>
      <c r="I65" s="114"/>
      <c r="J65" s="114"/>
      <c r="K65" s="115"/>
    </row>
    <row r="66" spans="1:11" s="116" customFormat="1" ht="157.5" x14ac:dyDescent="0.25">
      <c r="A66" s="35">
        <v>5.6</v>
      </c>
      <c r="B66" s="120" t="s">
        <v>70</v>
      </c>
      <c r="C66" s="60" t="s">
        <v>17</v>
      </c>
      <c r="D66" s="117">
        <v>16</v>
      </c>
      <c r="E66" s="179"/>
      <c r="F66" s="111">
        <f t="shared" si="3"/>
        <v>0</v>
      </c>
      <c r="G66" s="118"/>
      <c r="H66" s="113"/>
      <c r="I66" s="114"/>
      <c r="J66" s="114"/>
      <c r="K66" s="115"/>
    </row>
    <row r="67" spans="1:11" s="116" customFormat="1" ht="44.25" x14ac:dyDescent="0.25">
      <c r="A67" s="35">
        <v>5.7</v>
      </c>
      <c r="B67" s="62" t="s">
        <v>71</v>
      </c>
      <c r="C67" s="60" t="s">
        <v>17</v>
      </c>
      <c r="D67" s="117">
        <v>86</v>
      </c>
      <c r="E67" s="179"/>
      <c r="F67" s="111">
        <f t="shared" si="3"/>
        <v>0</v>
      </c>
      <c r="G67" s="118"/>
      <c r="H67" s="113"/>
      <c r="I67" s="114"/>
      <c r="J67" s="114"/>
      <c r="K67" s="115"/>
    </row>
    <row r="68" spans="1:11" s="116" customFormat="1" ht="43.5" x14ac:dyDescent="0.25">
      <c r="A68" s="35">
        <v>5.8</v>
      </c>
      <c r="B68" s="63" t="s">
        <v>55</v>
      </c>
      <c r="C68" s="60" t="s">
        <v>17</v>
      </c>
      <c r="D68" s="117">
        <v>45</v>
      </c>
      <c r="E68" s="179"/>
      <c r="F68" s="111">
        <f t="shared" si="3"/>
        <v>0</v>
      </c>
      <c r="G68" s="118"/>
      <c r="H68" s="113"/>
      <c r="I68" s="114"/>
      <c r="J68" s="114"/>
      <c r="K68" s="115"/>
    </row>
    <row r="69" spans="1:11" s="116" customFormat="1" ht="72" x14ac:dyDescent="0.25">
      <c r="A69" s="35">
        <v>5.9</v>
      </c>
      <c r="B69" s="63" t="s">
        <v>72</v>
      </c>
      <c r="C69" s="60" t="s">
        <v>52</v>
      </c>
      <c r="D69" s="117">
        <v>1</v>
      </c>
      <c r="E69" s="179"/>
      <c r="F69" s="111">
        <f t="shared" si="3"/>
        <v>0</v>
      </c>
      <c r="G69" s="118"/>
      <c r="H69" s="113"/>
      <c r="I69" s="114"/>
      <c r="J69" s="114"/>
      <c r="K69" s="115"/>
    </row>
    <row r="70" spans="1:11" s="116" customFormat="1" ht="57.75" x14ac:dyDescent="0.25">
      <c r="A70" s="47">
        <v>5.0999999999999996</v>
      </c>
      <c r="B70" s="63" t="s">
        <v>32</v>
      </c>
      <c r="C70" s="60" t="s">
        <v>52</v>
      </c>
      <c r="D70" s="117">
        <v>2</v>
      </c>
      <c r="E70" s="179"/>
      <c r="F70" s="111">
        <f t="shared" si="3"/>
        <v>0</v>
      </c>
      <c r="G70" s="118"/>
      <c r="H70" s="113"/>
      <c r="I70" s="114"/>
      <c r="J70" s="114"/>
      <c r="K70" s="115"/>
    </row>
    <row r="71" spans="1:11" s="116" customFormat="1" ht="100.5" x14ac:dyDescent="0.25">
      <c r="A71" s="47">
        <v>5.1100000000000003</v>
      </c>
      <c r="B71" s="63" t="s">
        <v>73</v>
      </c>
      <c r="C71" s="60" t="s">
        <v>52</v>
      </c>
      <c r="D71" s="117">
        <v>2</v>
      </c>
      <c r="E71" s="179"/>
      <c r="F71" s="111">
        <f t="shared" si="3"/>
        <v>0</v>
      </c>
      <c r="G71" s="118"/>
      <c r="H71" s="113"/>
      <c r="I71" s="114"/>
      <c r="J71" s="114"/>
      <c r="K71" s="115"/>
    </row>
    <row r="72" spans="1:11" s="116" customFormat="1" ht="57.75" x14ac:dyDescent="0.25">
      <c r="A72" s="47">
        <v>5.12</v>
      </c>
      <c r="B72" s="63" t="s">
        <v>56</v>
      </c>
      <c r="C72" s="60" t="s">
        <v>52</v>
      </c>
      <c r="D72" s="117">
        <v>1</v>
      </c>
      <c r="E72" s="179"/>
      <c r="F72" s="111">
        <f t="shared" si="3"/>
        <v>0</v>
      </c>
      <c r="G72" s="118"/>
      <c r="H72" s="113"/>
      <c r="I72" s="114"/>
      <c r="J72" s="114"/>
      <c r="K72" s="115"/>
    </row>
    <row r="73" spans="1:11" s="116" customFormat="1" ht="43.5" x14ac:dyDescent="0.25">
      <c r="A73" s="47">
        <v>5.13</v>
      </c>
      <c r="B73" s="63" t="s">
        <v>33</v>
      </c>
      <c r="C73" s="60" t="s">
        <v>52</v>
      </c>
      <c r="D73" s="117">
        <v>1</v>
      </c>
      <c r="E73" s="179"/>
      <c r="F73" s="111">
        <f t="shared" si="3"/>
        <v>0</v>
      </c>
      <c r="G73" s="118"/>
      <c r="H73" s="113"/>
      <c r="I73" s="114"/>
      <c r="J73" s="114"/>
      <c r="K73" s="115"/>
    </row>
    <row r="74" spans="1:11" s="116" customFormat="1" ht="100.5" x14ac:dyDescent="0.25">
      <c r="A74" s="47">
        <v>5.14</v>
      </c>
      <c r="B74" s="63" t="s">
        <v>74</v>
      </c>
      <c r="C74" s="60" t="s">
        <v>52</v>
      </c>
      <c r="D74" s="117">
        <v>6</v>
      </c>
      <c r="E74" s="179"/>
      <c r="F74" s="111">
        <f t="shared" si="3"/>
        <v>0</v>
      </c>
      <c r="G74" s="118"/>
      <c r="H74" s="113"/>
      <c r="I74" s="114"/>
      <c r="J74" s="114"/>
      <c r="K74" s="115"/>
    </row>
    <row r="75" spans="1:11" s="116" customFormat="1" ht="100.5" x14ac:dyDescent="0.25">
      <c r="A75" s="47">
        <v>5.15</v>
      </c>
      <c r="B75" s="63" t="s">
        <v>75</v>
      </c>
      <c r="C75" s="60" t="s">
        <v>52</v>
      </c>
      <c r="D75" s="117">
        <v>1</v>
      </c>
      <c r="E75" s="179"/>
      <c r="F75" s="111">
        <f t="shared" si="3"/>
        <v>0</v>
      </c>
      <c r="G75" s="118"/>
      <c r="H75" s="113"/>
      <c r="I75" s="114"/>
      <c r="J75" s="114"/>
      <c r="K75" s="115"/>
    </row>
    <row r="76" spans="1:11" s="116" customFormat="1" ht="72.75" x14ac:dyDescent="0.25">
      <c r="A76" s="47">
        <v>5.16</v>
      </c>
      <c r="B76" s="63" t="s">
        <v>34</v>
      </c>
      <c r="C76" s="60" t="s">
        <v>52</v>
      </c>
      <c r="D76" s="117">
        <v>1</v>
      </c>
      <c r="E76" s="179"/>
      <c r="F76" s="111">
        <f t="shared" si="3"/>
        <v>0</v>
      </c>
      <c r="G76" s="118"/>
      <c r="H76" s="113"/>
      <c r="I76" s="114"/>
      <c r="J76" s="114"/>
      <c r="K76" s="115"/>
    </row>
    <row r="77" spans="1:11" s="116" customFormat="1" ht="100.5" x14ac:dyDescent="0.25">
      <c r="A77" s="47">
        <v>5.17</v>
      </c>
      <c r="B77" s="63" t="s">
        <v>76</v>
      </c>
      <c r="C77" s="60" t="s">
        <v>52</v>
      </c>
      <c r="D77" s="117">
        <v>1</v>
      </c>
      <c r="E77" s="179"/>
      <c r="F77" s="111">
        <f t="shared" si="3"/>
        <v>0</v>
      </c>
      <c r="G77" s="118"/>
      <c r="H77" s="113"/>
      <c r="I77" s="114"/>
      <c r="J77" s="114"/>
      <c r="K77" s="115"/>
    </row>
    <row r="78" spans="1:11" s="116" customFormat="1" ht="57.75" x14ac:dyDescent="0.25">
      <c r="A78" s="47">
        <v>5.18</v>
      </c>
      <c r="B78" s="63" t="s">
        <v>77</v>
      </c>
      <c r="C78" s="60" t="s">
        <v>51</v>
      </c>
      <c r="D78" s="117">
        <v>1</v>
      </c>
      <c r="E78" s="179"/>
      <c r="F78" s="111">
        <f t="shared" si="3"/>
        <v>0</v>
      </c>
      <c r="G78" s="118"/>
      <c r="H78" s="113"/>
      <c r="I78" s="114"/>
      <c r="J78" s="114"/>
      <c r="K78" s="115"/>
    </row>
    <row r="79" spans="1:11" x14ac:dyDescent="0.25">
      <c r="A79" s="64"/>
      <c r="B79" s="65"/>
      <c r="C79" s="66"/>
      <c r="D79" s="67"/>
      <c r="E79" s="66"/>
      <c r="F79" s="18"/>
    </row>
    <row r="80" spans="1:11" x14ac:dyDescent="0.25">
      <c r="A80" s="19"/>
      <c r="B80" s="20" t="s">
        <v>25</v>
      </c>
      <c r="C80" s="21"/>
      <c r="D80" s="22"/>
      <c r="E80" s="193"/>
      <c r="F80" s="23">
        <f>SUM(F79:F79)</f>
        <v>0</v>
      </c>
    </row>
    <row r="81" spans="1:6" x14ac:dyDescent="0.25">
      <c r="A81" s="158"/>
      <c r="B81" s="24" t="s">
        <v>35</v>
      </c>
      <c r="C81" s="25"/>
      <c r="D81" s="26"/>
      <c r="E81" s="175"/>
      <c r="F81" s="27">
        <f>+F80</f>
        <v>0</v>
      </c>
    </row>
    <row r="82" spans="1:6" x14ac:dyDescent="0.25">
      <c r="A82" s="161"/>
      <c r="B82" s="57"/>
      <c r="C82" s="58"/>
      <c r="D82" s="40"/>
      <c r="E82" s="40"/>
      <c r="F82" s="58"/>
    </row>
    <row r="83" spans="1:6" ht="25.5" x14ac:dyDescent="0.25">
      <c r="A83" s="156" t="s">
        <v>3</v>
      </c>
      <c r="B83" s="151" t="s">
        <v>4</v>
      </c>
      <c r="C83" s="152" t="s">
        <v>5</v>
      </c>
      <c r="D83" s="153" t="s">
        <v>6</v>
      </c>
      <c r="E83" s="203" t="s">
        <v>7</v>
      </c>
      <c r="F83" s="154" t="s">
        <v>8</v>
      </c>
    </row>
    <row r="84" spans="1:6" x14ac:dyDescent="0.25">
      <c r="A84" s="32"/>
      <c r="B84" s="7"/>
      <c r="C84" s="8"/>
      <c r="D84" s="9"/>
      <c r="E84" s="170"/>
      <c r="F84" s="10"/>
    </row>
    <row r="85" spans="1:6" x14ac:dyDescent="0.25">
      <c r="A85" s="52">
        <v>6</v>
      </c>
      <c r="B85" s="53" t="s">
        <v>36</v>
      </c>
      <c r="C85" s="54"/>
      <c r="D85" s="55"/>
      <c r="E85" s="192"/>
      <c r="F85" s="54"/>
    </row>
    <row r="86" spans="1:6" ht="58.5" x14ac:dyDescent="0.25">
      <c r="A86" s="162">
        <v>6.1</v>
      </c>
      <c r="B86" s="68" t="s">
        <v>78</v>
      </c>
      <c r="C86" s="69" t="s">
        <v>31</v>
      </c>
      <c r="D86" s="70">
        <v>1</v>
      </c>
      <c r="E86" s="194"/>
      <c r="F86" s="18">
        <f t="shared" ref="F86:F96" si="4">+ROUND(D86*E86,2)</f>
        <v>0</v>
      </c>
    </row>
    <row r="87" spans="1:6" ht="72.75" x14ac:dyDescent="0.25">
      <c r="A87" s="162">
        <v>6.2</v>
      </c>
      <c r="B87" s="68" t="s">
        <v>79</v>
      </c>
      <c r="C87" s="69" t="s">
        <v>17</v>
      </c>
      <c r="D87" s="70">
        <v>30</v>
      </c>
      <c r="E87" s="194"/>
      <c r="F87" s="18">
        <f t="shared" si="4"/>
        <v>0</v>
      </c>
    </row>
    <row r="88" spans="1:6" ht="72.75" x14ac:dyDescent="0.25">
      <c r="A88" s="162">
        <v>6.3</v>
      </c>
      <c r="B88" s="68" t="s">
        <v>80</v>
      </c>
      <c r="C88" s="69" t="s">
        <v>17</v>
      </c>
      <c r="D88" s="70">
        <v>3</v>
      </c>
      <c r="E88" s="194"/>
      <c r="F88" s="18">
        <f t="shared" si="4"/>
        <v>0</v>
      </c>
    </row>
    <row r="89" spans="1:6" ht="72.75" x14ac:dyDescent="0.25">
      <c r="A89" s="162">
        <v>6.4</v>
      </c>
      <c r="B89" s="68" t="s">
        <v>81</v>
      </c>
      <c r="C89" s="69" t="s">
        <v>17</v>
      </c>
      <c r="D89" s="70">
        <v>60</v>
      </c>
      <c r="E89" s="194"/>
      <c r="F89" s="18">
        <f t="shared" si="4"/>
        <v>0</v>
      </c>
    </row>
    <row r="90" spans="1:6" ht="58.5" x14ac:dyDescent="0.25">
      <c r="A90" s="162">
        <v>6.5</v>
      </c>
      <c r="B90" s="68" t="s">
        <v>82</v>
      </c>
      <c r="C90" s="69" t="s">
        <v>17</v>
      </c>
      <c r="D90" s="70">
        <v>11.3</v>
      </c>
      <c r="E90" s="194"/>
      <c r="F90" s="18">
        <f t="shared" si="4"/>
        <v>0</v>
      </c>
    </row>
    <row r="91" spans="1:6" ht="58.5" x14ac:dyDescent="0.25">
      <c r="A91" s="162">
        <v>6.6</v>
      </c>
      <c r="B91" s="68" t="s">
        <v>83</v>
      </c>
      <c r="C91" s="69" t="s">
        <v>17</v>
      </c>
      <c r="D91" s="70">
        <v>2</v>
      </c>
      <c r="E91" s="194"/>
      <c r="F91" s="18">
        <f t="shared" si="4"/>
        <v>0</v>
      </c>
    </row>
    <row r="92" spans="1:6" ht="72.75" x14ac:dyDescent="0.25">
      <c r="A92" s="162">
        <v>6.7</v>
      </c>
      <c r="B92" s="68" t="s">
        <v>84</v>
      </c>
      <c r="C92" s="69" t="s">
        <v>31</v>
      </c>
      <c r="D92" s="70">
        <v>1</v>
      </c>
      <c r="E92" s="194"/>
      <c r="F92" s="18">
        <f t="shared" si="4"/>
        <v>0</v>
      </c>
    </row>
    <row r="93" spans="1:6" ht="58.5" x14ac:dyDescent="0.25">
      <c r="A93" s="162">
        <v>6.8</v>
      </c>
      <c r="B93" s="68" t="s">
        <v>85</v>
      </c>
      <c r="C93" s="69" t="s">
        <v>31</v>
      </c>
      <c r="D93" s="70">
        <v>1</v>
      </c>
      <c r="E93" s="194"/>
      <c r="F93" s="18">
        <f t="shared" si="4"/>
        <v>0</v>
      </c>
    </row>
    <row r="94" spans="1:6" x14ac:dyDescent="0.25">
      <c r="A94" s="162">
        <v>6.9</v>
      </c>
      <c r="B94" s="68" t="s">
        <v>37</v>
      </c>
      <c r="C94" s="69" t="s">
        <v>31</v>
      </c>
      <c r="D94" s="70">
        <v>1</v>
      </c>
      <c r="E94" s="194"/>
      <c r="F94" s="18">
        <f t="shared" si="4"/>
        <v>0</v>
      </c>
    </row>
    <row r="95" spans="1:6" x14ac:dyDescent="0.25">
      <c r="A95" s="163">
        <v>6.1</v>
      </c>
      <c r="B95" s="68" t="s">
        <v>86</v>
      </c>
      <c r="C95" s="69" t="s">
        <v>38</v>
      </c>
      <c r="D95" s="70">
        <v>500</v>
      </c>
      <c r="E95" s="194"/>
      <c r="F95" s="18">
        <f t="shared" si="4"/>
        <v>0</v>
      </c>
    </row>
    <row r="96" spans="1:6" x14ac:dyDescent="0.25">
      <c r="A96" s="163">
        <v>6.11</v>
      </c>
      <c r="B96" s="68" t="s">
        <v>87</v>
      </c>
      <c r="C96" s="69" t="s">
        <v>31</v>
      </c>
      <c r="D96" s="70">
        <v>1</v>
      </c>
      <c r="E96" s="194"/>
      <c r="F96" s="18">
        <f t="shared" si="4"/>
        <v>0</v>
      </c>
    </row>
    <row r="97" spans="1:6" x14ac:dyDescent="0.25">
      <c r="A97" s="163"/>
      <c r="B97" s="68"/>
      <c r="C97" s="69"/>
      <c r="D97" s="70"/>
      <c r="E97" s="194"/>
      <c r="F97" s="18"/>
    </row>
    <row r="98" spans="1:6" x14ac:dyDescent="0.25">
      <c r="A98" s="71"/>
      <c r="B98" s="72"/>
      <c r="C98" s="37"/>
      <c r="D98" s="34"/>
      <c r="E98" s="195"/>
      <c r="F98" s="51"/>
    </row>
    <row r="99" spans="1:6" x14ac:dyDescent="0.25">
      <c r="A99" s="19"/>
      <c r="B99" s="20" t="s">
        <v>25</v>
      </c>
      <c r="C99" s="21"/>
      <c r="D99" s="22"/>
      <c r="E99" s="174"/>
      <c r="F99" s="23">
        <f>SUM(F86:F98)</f>
        <v>0</v>
      </c>
    </row>
    <row r="100" spans="1:6" x14ac:dyDescent="0.25">
      <c r="A100" s="158"/>
      <c r="B100" s="24" t="s">
        <v>39</v>
      </c>
      <c r="C100" s="25"/>
      <c r="D100" s="26"/>
      <c r="E100" s="175"/>
      <c r="F100" s="73">
        <f>+F99</f>
        <v>0</v>
      </c>
    </row>
    <row r="101" spans="1:6" ht="25.5" x14ac:dyDescent="0.25">
      <c r="A101" s="156" t="s">
        <v>3</v>
      </c>
      <c r="B101" s="151" t="s">
        <v>4</v>
      </c>
      <c r="C101" s="152" t="s">
        <v>5</v>
      </c>
      <c r="D101" s="153" t="s">
        <v>6</v>
      </c>
      <c r="E101" s="203" t="s">
        <v>7</v>
      </c>
      <c r="F101" s="154" t="s">
        <v>8</v>
      </c>
    </row>
    <row r="102" spans="1:6" x14ac:dyDescent="0.25">
      <c r="A102" s="32"/>
      <c r="B102" s="7"/>
      <c r="C102" s="8"/>
      <c r="D102" s="9"/>
      <c r="E102" s="170"/>
      <c r="F102" s="10"/>
    </row>
    <row r="103" spans="1:6" x14ac:dyDescent="0.25">
      <c r="A103" s="52">
        <v>7</v>
      </c>
      <c r="B103" s="53" t="s">
        <v>40</v>
      </c>
      <c r="C103" s="54"/>
      <c r="D103" s="55"/>
      <c r="E103" s="192"/>
      <c r="F103" s="54"/>
    </row>
    <row r="104" spans="1:6" ht="43.5" x14ac:dyDescent="0.25">
      <c r="A104" s="149">
        <v>7.1</v>
      </c>
      <c r="B104" s="121" t="s">
        <v>57</v>
      </c>
      <c r="C104" s="122" t="s">
        <v>66</v>
      </c>
      <c r="D104" s="123">
        <v>150</v>
      </c>
      <c r="E104" s="196"/>
      <c r="F104" s="124">
        <f t="shared" ref="F104" si="5">+ROUND(D104*E104,2)</f>
        <v>0</v>
      </c>
    </row>
    <row r="105" spans="1:6" x14ac:dyDescent="0.25">
      <c r="A105" s="71"/>
      <c r="B105" s="72"/>
      <c r="C105" s="37"/>
      <c r="D105" s="34"/>
      <c r="E105" s="195"/>
      <c r="F105" s="51"/>
    </row>
    <row r="106" spans="1:6" x14ac:dyDescent="0.25">
      <c r="A106" s="19"/>
      <c r="B106" s="20" t="s">
        <v>25</v>
      </c>
      <c r="C106" s="21"/>
      <c r="D106" s="22"/>
      <c r="E106" s="174"/>
      <c r="F106" s="23">
        <f>SUM(F104:F105)</f>
        <v>0</v>
      </c>
    </row>
    <row r="107" spans="1:6" x14ac:dyDescent="0.25">
      <c r="A107" s="158"/>
      <c r="B107" s="24" t="s">
        <v>41</v>
      </c>
      <c r="C107" s="25"/>
      <c r="D107" s="26"/>
      <c r="E107" s="175"/>
      <c r="F107" s="27">
        <f>+F106</f>
        <v>0</v>
      </c>
    </row>
    <row r="108" spans="1:6" x14ac:dyDescent="0.25">
      <c r="A108" s="164"/>
      <c r="B108" s="74"/>
      <c r="C108" s="75"/>
      <c r="D108" s="76"/>
      <c r="E108" s="197"/>
      <c r="F108" s="77"/>
    </row>
    <row r="109" spans="1:6" ht="20.25" x14ac:dyDescent="0.25">
      <c r="A109" s="210" t="s">
        <v>0</v>
      </c>
      <c r="B109" s="210"/>
      <c r="C109" s="210"/>
      <c r="D109" s="210"/>
      <c r="E109" s="210"/>
      <c r="F109" s="210"/>
    </row>
    <row r="110" spans="1:6" ht="15.75" x14ac:dyDescent="0.25">
      <c r="A110" s="208" t="s">
        <v>1</v>
      </c>
      <c r="B110" s="208"/>
      <c r="C110" s="208"/>
      <c r="D110" s="208"/>
      <c r="E110" s="208"/>
      <c r="F110" s="208"/>
    </row>
    <row r="111" spans="1:6" x14ac:dyDescent="0.25">
      <c r="A111" s="164"/>
      <c r="B111" s="74"/>
      <c r="C111" s="75"/>
      <c r="D111" s="76"/>
      <c r="E111" s="197"/>
      <c r="F111" s="77"/>
    </row>
    <row r="112" spans="1:6" ht="18" x14ac:dyDescent="0.25">
      <c r="A112" s="204" t="s">
        <v>50</v>
      </c>
      <c r="B112" s="204"/>
      <c r="C112" s="204"/>
      <c r="D112" s="204"/>
      <c r="E112" s="204"/>
      <c r="F112" s="204"/>
    </row>
    <row r="113" spans="1:6" ht="15.75" x14ac:dyDescent="0.25">
      <c r="A113" s="150"/>
      <c r="B113" s="1"/>
      <c r="C113" s="2"/>
      <c r="D113" s="3"/>
      <c r="E113" s="5"/>
      <c r="F113" s="2"/>
    </row>
    <row r="114" spans="1:6" ht="18" x14ac:dyDescent="0.25">
      <c r="A114" s="205" t="s">
        <v>2</v>
      </c>
      <c r="B114" s="205"/>
      <c r="C114" s="205"/>
      <c r="D114" s="205"/>
      <c r="E114" s="205"/>
      <c r="F114" s="205"/>
    </row>
    <row r="115" spans="1:6" x14ac:dyDescent="0.25">
      <c r="A115" s="165"/>
      <c r="B115" s="78"/>
      <c r="C115" s="79"/>
      <c r="D115" s="80"/>
      <c r="E115" s="198"/>
      <c r="F115" s="81"/>
    </row>
    <row r="116" spans="1:6" x14ac:dyDescent="0.25">
      <c r="A116" s="166" t="s">
        <v>42</v>
      </c>
      <c r="B116" s="82"/>
      <c r="C116" s="83"/>
      <c r="D116" s="84"/>
      <c r="E116" s="199"/>
      <c r="F116" s="83"/>
    </row>
    <row r="117" spans="1:6" x14ac:dyDescent="0.25">
      <c r="A117" s="85" t="s">
        <v>43</v>
      </c>
      <c r="B117" s="86" t="s">
        <v>44</v>
      </c>
      <c r="C117" s="87"/>
      <c r="D117" s="88"/>
      <c r="E117" s="200"/>
      <c r="F117" s="89" t="s">
        <v>45</v>
      </c>
    </row>
    <row r="118" spans="1:6" x14ac:dyDescent="0.25">
      <c r="A118" s="90" t="s">
        <v>46</v>
      </c>
      <c r="B118" s="91"/>
      <c r="C118" s="92"/>
      <c r="D118" s="93"/>
      <c r="E118" s="201"/>
      <c r="F118" s="94"/>
    </row>
    <row r="119" spans="1:6" x14ac:dyDescent="0.25">
      <c r="A119" s="95">
        <v>1</v>
      </c>
      <c r="B119" s="96" t="s">
        <v>9</v>
      </c>
      <c r="C119" s="97"/>
      <c r="D119" s="98"/>
      <c r="E119" s="202"/>
      <c r="F119" s="99">
        <f>+F17</f>
        <v>0</v>
      </c>
    </row>
    <row r="120" spans="1:6" x14ac:dyDescent="0.25">
      <c r="A120" s="95">
        <v>2</v>
      </c>
      <c r="B120" s="96" t="s">
        <v>15</v>
      </c>
      <c r="C120" s="97"/>
      <c r="D120" s="98"/>
      <c r="E120" s="202"/>
      <c r="F120" s="99">
        <f>+F28</f>
        <v>0</v>
      </c>
    </row>
    <row r="121" spans="1:6" x14ac:dyDescent="0.25">
      <c r="A121" s="95">
        <v>3</v>
      </c>
      <c r="B121" s="96" t="s">
        <v>47</v>
      </c>
      <c r="C121" s="97"/>
      <c r="D121" s="98"/>
      <c r="E121" s="202"/>
      <c r="F121" s="99">
        <f>+F49</f>
        <v>0</v>
      </c>
    </row>
    <row r="122" spans="1:6" x14ac:dyDescent="0.25">
      <c r="A122" s="95">
        <v>4</v>
      </c>
      <c r="B122" s="96" t="s">
        <v>27</v>
      </c>
      <c r="C122" s="97"/>
      <c r="D122" s="98"/>
      <c r="E122" s="202"/>
      <c r="F122" s="99">
        <f>+F56</f>
        <v>0</v>
      </c>
    </row>
    <row r="123" spans="1:6" x14ac:dyDescent="0.25">
      <c r="A123" s="95">
        <v>5</v>
      </c>
      <c r="B123" s="96" t="s">
        <v>30</v>
      </c>
      <c r="C123" s="97"/>
      <c r="D123" s="98"/>
      <c r="E123" s="202"/>
      <c r="F123" s="99">
        <f>+F81</f>
        <v>0</v>
      </c>
    </row>
    <row r="124" spans="1:6" x14ac:dyDescent="0.25">
      <c r="A124" s="95">
        <v>6</v>
      </c>
      <c r="B124" s="96" t="s">
        <v>36</v>
      </c>
      <c r="C124" s="97"/>
      <c r="D124" s="98"/>
      <c r="E124" s="202"/>
      <c r="F124" s="99">
        <f>+F100</f>
        <v>0</v>
      </c>
    </row>
    <row r="125" spans="1:6" x14ac:dyDescent="0.25">
      <c r="A125" s="95">
        <v>7</v>
      </c>
      <c r="B125" s="96" t="s">
        <v>40</v>
      </c>
      <c r="C125" s="97"/>
      <c r="D125" s="98"/>
      <c r="E125" s="202"/>
      <c r="F125" s="99">
        <f>+F107</f>
        <v>0</v>
      </c>
    </row>
    <row r="126" spans="1:6" x14ac:dyDescent="0.25">
      <c r="A126" s="167"/>
      <c r="B126" s="91" t="s">
        <v>48</v>
      </c>
      <c r="C126" s="92"/>
      <c r="D126" s="93"/>
      <c r="E126" s="201"/>
      <c r="F126" s="100">
        <f>SUM(F119:F125)</f>
        <v>0</v>
      </c>
    </row>
    <row r="127" spans="1:6" x14ac:dyDescent="0.25">
      <c r="A127" s="101"/>
      <c r="B127" s="102" t="s">
        <v>49</v>
      </c>
      <c r="C127" s="103"/>
      <c r="D127" s="104"/>
      <c r="E127" s="176"/>
      <c r="F127" s="99">
        <f>+F126*A127</f>
        <v>0</v>
      </c>
    </row>
    <row r="128" spans="1:6" x14ac:dyDescent="0.25">
      <c r="A128" s="167"/>
      <c r="B128" s="91"/>
      <c r="C128" s="92"/>
      <c r="D128" s="93"/>
      <c r="E128" s="201"/>
      <c r="F128" s="100">
        <f>SUM(F126:F127)</f>
        <v>0</v>
      </c>
    </row>
    <row r="129" spans="1:6" x14ac:dyDescent="0.25">
      <c r="A129" s="105"/>
      <c r="B129" s="106"/>
      <c r="C129" s="107"/>
      <c r="D129" s="104"/>
      <c r="E129" s="176"/>
      <c r="F129" s="108"/>
    </row>
    <row r="130" spans="1:6" x14ac:dyDescent="0.25">
      <c r="A130" s="105"/>
      <c r="B130" s="106"/>
      <c r="C130" s="107"/>
      <c r="D130" s="104"/>
      <c r="E130" s="176"/>
      <c r="F130" s="108"/>
    </row>
  </sheetData>
  <mergeCells count="10">
    <mergeCell ref="A112:F112"/>
    <mergeCell ref="A114:F114"/>
    <mergeCell ref="A3:F3"/>
    <mergeCell ref="A1:F1"/>
    <mergeCell ref="A2:F2"/>
    <mergeCell ref="A6:F6"/>
    <mergeCell ref="A8:F8"/>
    <mergeCell ref="A109:F109"/>
    <mergeCell ref="A110:F110"/>
    <mergeCell ref="B4:F4"/>
  </mergeCells>
  <pageMargins left="0.70866141732283472" right="0.70866141732283472" top="0.74803149606299213" bottom="0.74803149606299213" header="0.31496062992125984" footer="0.31496062992125984"/>
  <pageSetup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vt:lpstr>
      <vt:lpstr>FORMATO!Área_de_impresión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dc:creator>
  <cp:lastModifiedBy>Jessie</cp:lastModifiedBy>
  <cp:lastPrinted>2016-02-25T16:26:08Z</cp:lastPrinted>
  <dcterms:created xsi:type="dcterms:W3CDTF">2016-02-18T22:07:59Z</dcterms:created>
  <dcterms:modified xsi:type="dcterms:W3CDTF">2016-02-26T14:44:45Z</dcterms:modified>
</cp:coreProperties>
</file>