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AlgorithmName="SHA-512" workbookHashValue="6Xy6ebjHc2vWGRJjdh1LtzEOUQxLOV83PUlGennITHWoxBtxncshwSvpvrxfeC47StQK1586i+UIv2FoVIWHlQ==" workbookSaltValue="d0teUIfv3/bJPhZUIuxKGg==" workbookSpinCount="100000" lockStructure="1"/>
  <bookViews>
    <workbookView xWindow="0" yWindow="0" windowWidth="23256" windowHeight="12216" tabRatio="601"/>
  </bookViews>
  <sheets>
    <sheet name="COTIZACIÓN" sheetId="1" r:id="rId1"/>
    <sheet name="TABLA DE DATOS" sheetId="4" state="hidden" r:id="rId2"/>
  </sheets>
  <definedNames>
    <definedName name="_xlnm.Print_Area" localSheetId="0">COTIZACIÓN!$A$1:$H$98</definedName>
  </definedNames>
  <calcPr calcId="145621"/>
  <fileRecoveryPr autoRecover="0"/>
</workbook>
</file>

<file path=xl/calcChain.xml><?xml version="1.0" encoding="utf-8"?>
<calcChain xmlns="http://schemas.openxmlformats.org/spreadsheetml/2006/main">
  <c r="F22" i="1" l="1"/>
  <c r="G22" i="1" s="1"/>
  <c r="E82" i="1" l="1"/>
  <c r="F23" i="1" l="1"/>
  <c r="F24" i="1"/>
  <c r="F25" i="1"/>
  <c r="F26" i="1"/>
  <c r="F27" i="1"/>
  <c r="F28" i="1"/>
  <c r="F29" i="1"/>
  <c r="F30" i="1"/>
  <c r="F31" i="1"/>
  <c r="F32" i="1"/>
  <c r="F33" i="1"/>
  <c r="G33" i="1" s="1"/>
  <c r="H33" i="1" s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G49" i="1" s="1"/>
  <c r="H49" i="1" s="1"/>
  <c r="F50" i="1"/>
  <c r="G50" i="1" s="1"/>
  <c r="H50" i="1" s="1"/>
  <c r="F51" i="1"/>
  <c r="F52" i="1"/>
  <c r="F53" i="1"/>
  <c r="F54" i="1"/>
  <c r="G54" i="1" s="1"/>
  <c r="H54" i="1" s="1"/>
  <c r="F55" i="1"/>
  <c r="F56" i="1"/>
  <c r="F57" i="1"/>
  <c r="F58" i="1"/>
  <c r="F59" i="1"/>
  <c r="F60" i="1"/>
  <c r="F61" i="1"/>
  <c r="G61" i="1" s="1"/>
  <c r="H61" i="1" s="1"/>
  <c r="F62" i="1"/>
  <c r="F63" i="1"/>
  <c r="F64" i="1"/>
  <c r="F65" i="1"/>
  <c r="F66" i="1"/>
  <c r="F67" i="1"/>
  <c r="F68" i="1"/>
  <c r="F69" i="1"/>
  <c r="G69" i="1" s="1"/>
  <c r="H69" i="1" s="1"/>
  <c r="F70" i="1"/>
  <c r="F71" i="1"/>
  <c r="F72" i="1"/>
  <c r="F73" i="1"/>
  <c r="G73" i="1" s="1"/>
  <c r="H73" i="1" s="1"/>
  <c r="F74" i="1"/>
  <c r="G74" i="1" s="1"/>
  <c r="H74" i="1" s="1"/>
  <c r="F75" i="1"/>
  <c r="F76" i="1"/>
  <c r="F77" i="1"/>
  <c r="G77" i="1" s="1"/>
  <c r="H77" i="1" s="1"/>
  <c r="F78" i="1"/>
  <c r="G78" i="1" s="1"/>
  <c r="H78" i="1" s="1"/>
  <c r="F79" i="1"/>
  <c r="F80" i="1"/>
  <c r="F81" i="1"/>
  <c r="G47" i="1" l="1"/>
  <c r="H47" i="1" s="1"/>
  <c r="G72" i="1"/>
  <c r="H72" i="1" s="1"/>
  <c r="G65" i="1"/>
  <c r="H65" i="1" s="1"/>
  <c r="G58" i="1"/>
  <c r="H58" i="1" s="1"/>
  <c r="G51" i="1"/>
  <c r="H51" i="1" s="1"/>
  <c r="G45" i="1"/>
  <c r="H45" i="1" s="1"/>
  <c r="G37" i="1"/>
  <c r="H37" i="1" s="1"/>
  <c r="G30" i="1"/>
  <c r="H30" i="1" s="1"/>
  <c r="G29" i="1"/>
  <c r="H29" i="1" s="1"/>
  <c r="G48" i="1"/>
  <c r="H48" i="1" s="1"/>
  <c r="G67" i="1"/>
  <c r="H67" i="1" s="1"/>
  <c r="G43" i="1"/>
  <c r="H43" i="1" s="1"/>
  <c r="G35" i="1"/>
  <c r="H35" i="1" s="1"/>
  <c r="G28" i="1"/>
  <c r="H28" i="1" s="1"/>
  <c r="G79" i="1"/>
  <c r="H79" i="1" s="1"/>
  <c r="G68" i="1"/>
  <c r="H68" i="1" s="1"/>
  <c r="G40" i="1"/>
  <c r="H40" i="1" s="1"/>
  <c r="G60" i="1"/>
  <c r="H60" i="1" s="1"/>
  <c r="G32" i="1"/>
  <c r="H32" i="1" s="1"/>
  <c r="G71" i="1"/>
  <c r="H71" i="1" s="1"/>
  <c r="G64" i="1"/>
  <c r="H64" i="1" s="1"/>
  <c r="G57" i="1"/>
  <c r="H57" i="1" s="1"/>
  <c r="G44" i="1"/>
  <c r="H44" i="1" s="1"/>
  <c r="G36" i="1"/>
  <c r="H36" i="1" s="1"/>
  <c r="G76" i="1"/>
  <c r="H76" i="1" s="1"/>
  <c r="G70" i="1"/>
  <c r="H70" i="1" s="1"/>
  <c r="G63" i="1"/>
  <c r="H63" i="1" s="1"/>
  <c r="G56" i="1"/>
  <c r="H56" i="1" s="1"/>
  <c r="G81" i="1"/>
  <c r="H81" i="1" s="1"/>
  <c r="G75" i="1"/>
  <c r="H75" i="1" s="1"/>
  <c r="G62" i="1"/>
  <c r="H62" i="1" s="1"/>
  <c r="G55" i="1"/>
  <c r="H55" i="1" s="1"/>
  <c r="G42" i="1"/>
  <c r="H42" i="1" s="1"/>
  <c r="G34" i="1"/>
  <c r="H34" i="1" s="1"/>
  <c r="G27" i="1"/>
  <c r="H27" i="1" s="1"/>
  <c r="G41" i="1"/>
  <c r="H41" i="1" s="1"/>
  <c r="G26" i="1"/>
  <c r="H26" i="1" s="1"/>
  <c r="G25" i="1"/>
  <c r="H25" i="1" s="1"/>
  <c r="G39" i="1"/>
  <c r="H39" i="1" s="1"/>
  <c r="G24" i="1"/>
  <c r="H24" i="1" s="1"/>
  <c r="G53" i="1"/>
  <c r="H53" i="1" s="1"/>
  <c r="G66" i="1"/>
  <c r="H66" i="1" s="1"/>
  <c r="G59" i="1"/>
  <c r="H59" i="1" s="1"/>
  <c r="G52" i="1"/>
  <c r="H52" i="1" s="1"/>
  <c r="G46" i="1"/>
  <c r="H46" i="1" s="1"/>
  <c r="G38" i="1"/>
  <c r="H38" i="1" s="1"/>
  <c r="G31" i="1"/>
  <c r="H31" i="1" s="1"/>
  <c r="G23" i="1"/>
  <c r="H23" i="1" s="1"/>
  <c r="G80" i="1"/>
  <c r="H80" i="1" s="1"/>
  <c r="H22" i="1"/>
  <c r="D82" i="1" l="1"/>
  <c r="G87" i="1"/>
  <c r="C6" i="1"/>
  <c r="F82" i="1"/>
  <c r="H86" i="1" s="1"/>
  <c r="G82" i="1" l="1"/>
  <c r="H87" i="1" s="1"/>
  <c r="C82" i="1" l="1"/>
  <c r="B82" i="1"/>
  <c r="A82" i="1"/>
  <c r="B6" i="1"/>
  <c r="H82" i="1" l="1"/>
  <c r="H88" i="1" s="1"/>
</calcChain>
</file>

<file path=xl/comments1.xml><?xml version="1.0" encoding="utf-8"?>
<comments xmlns="http://schemas.openxmlformats.org/spreadsheetml/2006/main">
  <authors>
    <author>Daniel Cárdenas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Daniel Cárdenas:</t>
        </r>
        <r>
          <rPr>
            <sz val="9"/>
            <color indexed="81"/>
            <rFont val="Tahoma"/>
            <family val="2"/>
          </rPr>
          <t xml:space="preserve">
Si el producto aplica ISV usted dejará en blanco esta casilla, de lo contrario tendrá que intruducir N/A</t>
        </r>
      </text>
    </comment>
  </commentList>
</comments>
</file>

<file path=xl/sharedStrings.xml><?xml version="1.0" encoding="utf-8"?>
<sst xmlns="http://schemas.openxmlformats.org/spreadsheetml/2006/main" count="151" uniqueCount="129">
  <si>
    <t>FECHA</t>
  </si>
  <si>
    <t>TOTAL</t>
  </si>
  <si>
    <t>HOSPITAL SAN MARCOS DE OCOTEPEQUE</t>
  </si>
  <si>
    <t>GA</t>
  </si>
  <si>
    <t>UE</t>
  </si>
  <si>
    <t>GERENCIA ADMINISTRATIVA</t>
  </si>
  <si>
    <t>NIVEL CENTRAL</t>
  </si>
  <si>
    <t>INSTITUTO NACIONAL DEL TÓRAX</t>
  </si>
  <si>
    <t>HOSPITAL PSIQUIATRICO SANTA ROSITA</t>
  </si>
  <si>
    <t>HOSPITAL GABRIELA ALVARADO</t>
  </si>
  <si>
    <t>HOSPITAL SANTA TERESA</t>
  </si>
  <si>
    <t>HOSPITAL LEONARDO MARTÍNEZ</t>
  </si>
  <si>
    <t>HOSPITAL DEL SUR</t>
  </si>
  <si>
    <t>HOSPITAL DE OCCIDENTE</t>
  </si>
  <si>
    <t>HOSPITAL SALVADOR PAREDES</t>
  </si>
  <si>
    <t>HOSPITAL SAN FRANCISCO</t>
  </si>
  <si>
    <t>HOSPITAL DE TELA</t>
  </si>
  <si>
    <t>HOSPITAL SAN FELIPE</t>
  </si>
  <si>
    <t>HOSPITAL DE PROGRESO</t>
  </si>
  <si>
    <t>HOSPITAL MARIO MENDOZA</t>
  </si>
  <si>
    <t>HOSPITAL DE PUERTO CORTÉS</t>
  </si>
  <si>
    <t>HOSPITAL ROBERTO SUAZO CÓRDOBA</t>
  </si>
  <si>
    <t>HOSPITAL MARIO CATARINO RIVAS</t>
  </si>
  <si>
    <t>HOSPITAL PUERTO LEMPIRA</t>
  </si>
  <si>
    <t>HOSPITAL ENRIQUE AGUILAR CERRATO</t>
  </si>
  <si>
    <t>HOSPITAL ANIBAL MURILLO</t>
  </si>
  <si>
    <t>HOSPITAL SAN LORENZO</t>
  </si>
  <si>
    <t>DEPARTAMENTAL DE COLÓN</t>
  </si>
  <si>
    <t>DEPARTAMENTAL DE COMAYAGUA</t>
  </si>
  <si>
    <t>DEPARTAMENTAL DE COPÁN</t>
  </si>
  <si>
    <t>DEPARTAMENTAL DE CORTÉS</t>
  </si>
  <si>
    <t>DEPARTAMENTAL DE CHOLUTECA</t>
  </si>
  <si>
    <t>DEPARTAMENTAL DE EL PARAÍSO</t>
  </si>
  <si>
    <t>DEPARTAMENTAL DE FRANCISCO MORAZÁN</t>
  </si>
  <si>
    <t>DEPARTAMENTAL DE GRACIAS A DIOS</t>
  </si>
  <si>
    <t>DEPARTAMENTAL DE INTIBUCÁ</t>
  </si>
  <si>
    <t>DEPARTAMENTAL DE ISLAS DE LA BAHÍA</t>
  </si>
  <si>
    <t>DEPARTAMENTAL DE LA PAZ</t>
  </si>
  <si>
    <t>DEPARTAMENTAL DE LEMPIRA</t>
  </si>
  <si>
    <t>DEPARTAMENTAL DE OCOTEPEQUE</t>
  </si>
  <si>
    <t>DEPARTAMENTAL DE OLANCHO</t>
  </si>
  <si>
    <t>DEPARTAMENTAL DE SANTA BÁRBARA</t>
  </si>
  <si>
    <t>DEPARTAMENTAL DE VALLE</t>
  </si>
  <si>
    <t>DEPARTAMENTAL DE YORO</t>
  </si>
  <si>
    <t>METROPOLITANA DE TEGUCIGALPA</t>
  </si>
  <si>
    <t>METROPOLITANA DE SAN PEDRO SULA</t>
  </si>
  <si>
    <t>DESPACHO DE SALUD</t>
  </si>
  <si>
    <t>SECRETARÍA GENERAL</t>
  </si>
  <si>
    <t>UNIDAD DE PLANEAMIENTO Y EVALUACIÓN DE LA GESTÍON</t>
  </si>
  <si>
    <t>AUDITORÍA INTERNA</t>
  </si>
  <si>
    <t>SUBSECRETARÍA DE REGULACIÓN</t>
  </si>
  <si>
    <t>UNIDAD DE LOGÍSTICA DE MEDICAMENTOS, INSUMOS Y EQUIPAMIENTO</t>
  </si>
  <si>
    <t>UNIDAD DE LA VIGILANCIA DE LA SALUD</t>
  </si>
  <si>
    <t>UNIDAD DE GESTIÓN DE LA INFORMACIÓN</t>
  </si>
  <si>
    <t>UNIDAD ADMINISTRADORA DE FONDOS DE COOPERACIÓN EXTERNA</t>
  </si>
  <si>
    <t>UNIDAD TÉCNICA DE GESTIÓN DE PROYECTOS</t>
  </si>
  <si>
    <t>HOSPITAL SANTA BÁRBARA</t>
  </si>
  <si>
    <t>HOSPITAL MANUEL DE JESÚS SUBIRANA</t>
  </si>
  <si>
    <t>HOSPITAL DE ATLÁNTIDA</t>
  </si>
  <si>
    <t>HOSPITAL JUAN MANUEL GÁLVEZ</t>
  </si>
  <si>
    <t>HOSPITAL DE ROATÁN</t>
  </si>
  <si>
    <t>DEPARTAMENTAL DE ATLÁNTIDA</t>
  </si>
  <si>
    <t>SUBSECRETARÍA DE REDES INTEGRADAS DE SERVICIOS DE SALUD</t>
  </si>
  <si>
    <t>HOSPITAL SAN ISIDRO</t>
  </si>
  <si>
    <t>SUBSECRETARÍA DE PROYECTOS E INVERSIONES</t>
  </si>
  <si>
    <t>DIRECCIÓN GENERAL DE VIGILANCIA DEL MARCO NORMATIVO (DGVMN)</t>
  </si>
  <si>
    <t>DIRECCIÓN GENERAL DE DESARROLLO DE RECURSOS HUMANOS (DGDRH)</t>
  </si>
  <si>
    <t>DIRECCIÓN GENERAL DE NORMALIZACIÓN (DGN)</t>
  </si>
  <si>
    <t xml:space="preserve">DIRECCIÓN GENERAL DE REDES INTEGRADAS DE SERVICIOS DE SALUD </t>
  </si>
  <si>
    <t>ACTUALIZACIÓN DE FORMATO</t>
  </si>
  <si>
    <t>CANT.</t>
  </si>
  <si>
    <t>DESCRIPCIÓN</t>
  </si>
  <si>
    <t>ISV</t>
  </si>
  <si>
    <t>RESUMEN</t>
  </si>
  <si>
    <t>SUBTOTAL</t>
  </si>
  <si>
    <t>TELÉFONOS:</t>
  </si>
  <si>
    <r>
      <t xml:space="preserve">PLANTILLA DISEÑADA POR: </t>
    </r>
    <r>
      <rPr>
        <sz val="10"/>
        <color theme="1"/>
        <rFont val="Calibri"/>
        <family val="2"/>
        <scheme val="minor"/>
      </rPr>
      <t>UCEG / SECRETARÍA DE SALUD, AÑO 2018</t>
    </r>
  </si>
  <si>
    <t>APLIC.ISV</t>
  </si>
  <si>
    <t>ISV ACTUAL</t>
  </si>
  <si>
    <t>N/A</t>
  </si>
  <si>
    <t>UNIDAD MEDIDA</t>
  </si>
  <si>
    <t>LISTAS</t>
  </si>
  <si>
    <t>RTN:</t>
  </si>
  <si>
    <t>ID:</t>
  </si>
  <si>
    <t>TITULAR RTN:</t>
  </si>
  <si>
    <t>NOMBRE:</t>
  </si>
  <si>
    <t>DIRECCCIÓN PROVEEDOR:</t>
  </si>
  <si>
    <t>POR ESTE MEDIO SOLICITAMOS COTIZAR LOS PRECIOS DE LOS BIENES Y/O SERVICIOS DESCRITOS A CONTINUACIÓN</t>
  </si>
  <si>
    <t>FECHA:</t>
  </si>
  <si>
    <t>FIRMA Y SELLO:</t>
  </si>
  <si>
    <t>_______ / _______ / __________</t>
  </si>
  <si>
    <t>______________________________________________</t>
  </si>
  <si>
    <t>UNIDAD COTIZADORA</t>
  </si>
  <si>
    <t>PROVEEDOR</t>
  </si>
  <si>
    <t>SEÑORES</t>
  </si>
  <si>
    <t>PRECIO UNITARIO</t>
  </si>
  <si>
    <t>SUB TOTAL</t>
  </si>
  <si>
    <t>FORMATO 02-2018-COTIZACIÓN</t>
  </si>
  <si>
    <t>COTIZACIÓN No.</t>
  </si>
  <si>
    <t>CAJA</t>
  </si>
  <si>
    <t>CUBRE OBJETOS 22x22mm CAJA DE 200</t>
  </si>
  <si>
    <t>PORTA OBJETOS 76X26MM (3X1PULG.) CAJA DE 50</t>
  </si>
  <si>
    <t>C/U</t>
  </si>
  <si>
    <t>TUBOS DE ENSAYO 13X75, CON TAPON MORADO ,ANTICOAGULANTE EDTA</t>
  </si>
  <si>
    <t>TUBOS DE ENSAYO 13X75, CON TAPON ROJO</t>
  </si>
  <si>
    <t>PROBETA DE PYREX 1000ML</t>
  </si>
  <si>
    <t>TORNIQUETES</t>
  </si>
  <si>
    <t>GRADILLAS DE METAL CON REVESTIMIENTO EPOXI/72 TUBOS</t>
  </si>
  <si>
    <t>CEPILLOS PEQUENOS PARA LAVAR TUBOS DE ENSAYO</t>
  </si>
  <si>
    <t>GUANTES DE NITRILO LIBRES DE TALCO, TAMANO MEDIANO CAJA DE 100</t>
  </si>
  <si>
    <t>HISOPOS PLASTICOS DE PUNTAS DE POLIESTER, EMPAQUE INDIVIDUAL, TAMANO 6 PULGADAS CAJA DE 50</t>
  </si>
  <si>
    <t>BOLSAS</t>
  </si>
  <si>
    <t>ROLLO</t>
  </si>
  <si>
    <t>PAPEL ESTRAZA</t>
  </si>
  <si>
    <t>PAPEL ABSORBENTE, HOJA DE 25X25CM ROLLO DE 550 MTS KIMBERLY CLARK</t>
  </si>
  <si>
    <t xml:space="preserve">LIBRETA DE PAPEL LENTE </t>
  </si>
  <si>
    <t>APLICADORES DE MADRA SIN ALGODON CAJA DE 500</t>
  </si>
  <si>
    <t xml:space="preserve">PAQUETE </t>
  </si>
  <si>
    <t>BOLSAS PLASTICAS TRANSPARENTES 50 BOLSAS</t>
  </si>
  <si>
    <t>FRASCO</t>
  </si>
  <si>
    <t>TIRAS REACTIVAS PARA ORINA, LECTURA MANUAL 10 PARAMETROS (100 TIRAS)</t>
  </si>
  <si>
    <t>TIRAS PARA GLUCOSA (50 TIRAS) MARCA TRUE RESULT</t>
  </si>
  <si>
    <t>PIPETAS DE TRANSFERENCIA,BULBO LARGO ,NO ESTERILES 25 BOLSAS</t>
  </si>
  <si>
    <t xml:space="preserve">CAJA </t>
  </si>
  <si>
    <t>PIPETAS DE TRANSFERENCIA,BULBO LARGO , ESTERILES 25 BOLSAS</t>
  </si>
  <si>
    <t>PRUEBA DE EMBARAZO EN ORINA (PRUEBA RAPIDA) CAJA DE 50</t>
  </si>
  <si>
    <t>PUNTAS AMARILLAS ESTERILES DE 200 MICROLITROS CAJA DE 96</t>
  </si>
  <si>
    <t>VIALES DE PROPILENO TAPON ROSCA, ESTERILES 2ML100 VIALES BOLSA DE 100 NALGENE</t>
  </si>
  <si>
    <t>BOLSAS ROJAS PARA DESHECHOS BIOINFECCIOSOS 10 BOLSAS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</si>
</sst>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L.&quot;\ * #,##0.00_ ;_ &quot;L.&quot;\ * \-#,##0.00_ ;_ &quot;L.&quot;\ * &quot;-&quot;??_ ;_ @_ "/>
    <numFmt numFmtId="164" formatCode="&quot;UE&quot;\ 00"/>
    <numFmt numFmtId="165" formatCode="&quot;GA&quot;\ 00"/>
    <numFmt numFmtId="166" formatCode="&quot;ISV&quot;\ 0%\ "/>
    <numFmt numFmtId="167" formatCode="000&quot;-2018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8"/>
      <color theme="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0070C0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1"/>
      <name val="Segoe UI"/>
      <family val="2"/>
    </font>
    <font>
      <u/>
      <sz val="10"/>
      <color rgb="FF0070C0"/>
      <name val="Segoe UI"/>
      <family val="2"/>
    </font>
    <font>
      <b/>
      <u/>
      <sz val="10"/>
      <color rgb="FF0070C0"/>
      <name val="Segoe UI"/>
      <family val="2"/>
    </font>
    <font>
      <b/>
      <u/>
      <sz val="10"/>
      <name val="Segoe UI"/>
      <family val="2"/>
    </font>
    <font>
      <b/>
      <u/>
      <sz val="11"/>
      <color theme="1"/>
      <name val="Segoe UI"/>
      <family val="2"/>
    </font>
    <font>
      <b/>
      <sz val="10"/>
      <color theme="1" tint="0.34998626667073579"/>
      <name val="Segoe UI"/>
      <family val="2"/>
    </font>
    <font>
      <sz val="8"/>
      <color theme="1" tint="0.249977111117893"/>
      <name val="Segoe UI"/>
      <family val="2"/>
    </font>
    <font>
      <sz val="10"/>
      <name val="Segoe UI"/>
      <family val="2"/>
    </font>
    <font>
      <b/>
      <u/>
      <sz val="11"/>
      <name val="Segoe UI"/>
      <family val="2"/>
    </font>
    <font>
      <b/>
      <sz val="10"/>
      <name val="Segoe UI"/>
      <family val="2"/>
    </font>
    <font>
      <u/>
      <sz val="11"/>
      <color rgb="FF0070C0"/>
      <name val="Segoe UI"/>
      <family val="2"/>
    </font>
    <font>
      <sz val="9"/>
      <name val="Segoe UI"/>
      <family val="2"/>
    </font>
    <font>
      <b/>
      <sz val="11"/>
      <color rgb="FF0070C0"/>
      <name val="Segoe UI"/>
      <family val="2"/>
    </font>
    <font>
      <b/>
      <sz val="9"/>
      <color theme="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8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1" fontId="9" fillId="0" borderId="0" xfId="0" applyNumberFormat="1" applyFont="1" applyBorder="1" applyAlignment="1" applyProtection="1">
      <protection hidden="1"/>
    </xf>
    <xf numFmtId="15" fontId="9" fillId="0" borderId="0" xfId="0" applyNumberFormat="1" applyFont="1" applyFill="1" applyBorder="1" applyAlignment="1" applyProtection="1">
      <alignment horizontal="left" indent="2"/>
      <protection locked="0"/>
    </xf>
    <xf numFmtId="0" fontId="10" fillId="0" borderId="0" xfId="0" applyFont="1" applyAlignment="1" applyProtection="1">
      <alignment horizontal="right"/>
      <protection hidden="1"/>
    </xf>
    <xf numFmtId="0" fontId="10" fillId="0" borderId="2" xfId="0" applyFont="1" applyBorder="1" applyAlignment="1" applyProtection="1">
      <alignment horizontal="right"/>
      <protection hidden="1"/>
    </xf>
    <xf numFmtId="0" fontId="10" fillId="0" borderId="8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protection hidden="1"/>
    </xf>
    <xf numFmtId="0" fontId="23" fillId="0" borderId="0" xfId="0" applyFont="1" applyBorder="1" applyAlignment="1" applyProtection="1">
      <protection hidden="1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9" fillId="0" borderId="0" xfId="0" applyFont="1" applyBorder="1" applyAlignment="1" applyProtection="1">
      <protection hidden="1"/>
    </xf>
    <xf numFmtId="0" fontId="10" fillId="0" borderId="10" xfId="0" applyFont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4" borderId="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66" fontId="10" fillId="0" borderId="2" xfId="0" applyNumberFormat="1" applyFont="1" applyBorder="1" applyAlignment="1" applyProtection="1">
      <alignment horizontal="right"/>
      <protection hidden="1"/>
    </xf>
    <xf numFmtId="0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2" fillId="2" borderId="5" xfId="0" applyNumberFormat="1" applyFont="1" applyFill="1" applyBorder="1" applyAlignment="1" applyProtection="1">
      <alignment horizontal="center" vertical="center"/>
      <protection locked="0"/>
    </xf>
    <xf numFmtId="44" fontId="12" fillId="2" borderId="5" xfId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protection hidden="1"/>
    </xf>
    <xf numFmtId="0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hidden="1"/>
    </xf>
    <xf numFmtId="0" fontId="10" fillId="0" borderId="0" xfId="0" applyFont="1" applyBorder="1" applyAlignment="1" applyProtection="1">
      <protection hidden="1"/>
    </xf>
    <xf numFmtId="0" fontId="7" fillId="0" borderId="3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7" fillId="0" borderId="10" xfId="0" applyFont="1" applyBorder="1" applyProtection="1">
      <protection hidden="1"/>
    </xf>
    <xf numFmtId="0" fontId="10" fillId="0" borderId="10" xfId="0" applyFont="1" applyBorder="1" applyAlignment="1" applyProtection="1">
      <protection hidden="1"/>
    </xf>
    <xf numFmtId="0" fontId="10" fillId="0" borderId="9" xfId="0" applyFont="1" applyBorder="1" applyAlignment="1" applyProtection="1">
      <protection hidden="1"/>
    </xf>
    <xf numFmtId="44" fontId="12" fillId="3" borderId="5" xfId="1" applyFont="1" applyFill="1" applyBorder="1" applyAlignment="1" applyProtection="1">
      <alignment horizontal="center" vertical="center"/>
      <protection hidden="1"/>
    </xf>
    <xf numFmtId="44" fontId="12" fillId="3" borderId="5" xfId="1" applyNumberFormat="1" applyFont="1" applyFill="1" applyBorder="1" applyAlignment="1" applyProtection="1">
      <alignment horizontal="center" vertical="center"/>
      <protection hidden="1"/>
    </xf>
    <xf numFmtId="15" fontId="11" fillId="4" borderId="0" xfId="0" applyNumberFormat="1" applyFont="1" applyFill="1" applyBorder="1" applyAlignment="1" applyProtection="1">
      <alignment horizontal="left" vertical="center" indent="1"/>
      <protection hidden="1"/>
    </xf>
    <xf numFmtId="9" fontId="27" fillId="3" borderId="0" xfId="2" applyFont="1" applyFill="1" applyAlignment="1" applyProtection="1">
      <alignment horizontal="center"/>
      <protection locked="0"/>
    </xf>
    <xf numFmtId="44" fontId="11" fillId="0" borderId="3" xfId="1" applyFont="1" applyFill="1" applyBorder="1" applyProtection="1">
      <protection hidden="1"/>
    </xf>
    <xf numFmtId="44" fontId="11" fillId="0" borderId="7" xfId="1" applyFont="1" applyFill="1" applyBorder="1" applyProtection="1">
      <protection hidden="1"/>
    </xf>
    <xf numFmtId="44" fontId="28" fillId="3" borderId="9" xfId="1" applyFont="1" applyFill="1" applyBorder="1" applyProtection="1"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1" fontId="25" fillId="0" borderId="0" xfId="0" applyNumberFormat="1" applyFont="1" applyBorder="1" applyAlignment="1" applyProtection="1">
      <alignment horizontal="left" vertical="center" indent="1"/>
      <protection hidden="1"/>
    </xf>
    <xf numFmtId="167" fontId="9" fillId="0" borderId="0" xfId="0" applyNumberFormat="1" applyFont="1" applyFill="1" applyBorder="1" applyAlignment="1" applyProtection="1">
      <alignment horizontal="left" indent="2"/>
      <protection locked="0"/>
    </xf>
    <xf numFmtId="0" fontId="29" fillId="4" borderId="5" xfId="0" applyFont="1" applyFill="1" applyBorder="1" applyAlignment="1" applyProtection="1">
      <alignment horizontal="center"/>
      <protection hidden="1"/>
    </xf>
    <xf numFmtId="0" fontId="30" fillId="4" borderId="5" xfId="0" applyFont="1" applyFill="1" applyBorder="1" applyAlignment="1" applyProtection="1">
      <alignment horizontal="center"/>
      <protection hidden="1"/>
    </xf>
    <xf numFmtId="44" fontId="30" fillId="4" borderId="5" xfId="0" applyNumberFormat="1" applyFont="1" applyFill="1" applyBorder="1" applyAlignment="1" applyProtection="1">
      <alignment horizontal="center"/>
      <protection hidden="1"/>
    </xf>
    <xf numFmtId="0" fontId="16" fillId="0" borderId="0" xfId="1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1" fontId="25" fillId="0" borderId="0" xfId="0" applyNumberFormat="1" applyFont="1" applyBorder="1" applyAlignment="1" applyProtection="1">
      <alignment horizontal="left" vertical="center" indent="1"/>
      <protection locked="0"/>
    </xf>
    <xf numFmtId="0" fontId="8" fillId="3" borderId="10" xfId="0" applyFont="1" applyFill="1" applyBorder="1" applyAlignment="1" applyProtection="1">
      <alignment horizontal="left" indent="1"/>
      <protection hidden="1"/>
    </xf>
    <xf numFmtId="0" fontId="26" fillId="3" borderId="0" xfId="0" applyFont="1" applyFill="1" applyBorder="1" applyAlignment="1" applyProtection="1">
      <alignment horizontal="left" vertical="center" inden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24" fillId="3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right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 &quot;L.&quot;\ * #,##0.00_ ;_ &quot;L.&quot;\ * \-#,##0.00_ ;_ &quot;L.&quot;\ * &quot;-&quot;??_ ;_ @_ 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 &quot;L.&quot;\ * #,##0.00_ ;_ &quot;L.&quot;\ * \-#,##0.00_ ;_ &quot;L.&quot;\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 &quot;L.&quot;\ * #,##0.00_ ;_ &quot;L.&quot;\ * \-#,##0.00_ ;_ &quot;L.&quot;\ * &quot;-&quot;??_ ;_ @_ 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 &quot;L.&quot;\ * #,##0.00_ ;_ &quot;L.&quot;\ * \-#,##0.00_ ;_ &quot;L.&quot;\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 &quot;L.&quot;\ * #,##0.00_ ;_ &quot;L.&quot;\ * \-#,##0.00_ ;_ &quot;L.&quot;\ * &quot;-&quot;??_ ;_ @_ 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numFmt numFmtId="34" formatCode="_ &quot;L.&quot;\ * #,##0.00_ ;_ &quot;L.&quot;\ * \-#,##0.00_ ;_ &quot;L.&quot;\ * &quot;-&quot;??_ ;_ @_ "/>
      <border>
        <right style="thin">
          <color theme="0" tint="-0.34998626667073579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  <protection locked="1" hidden="1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1"/>
    </dxf>
    <dxf>
      <border>
        <bottom style="medium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10"/>
        <color theme="1" tint="0.249977111117893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1"/>
    </dxf>
    <dxf>
      <font>
        <color theme="0"/>
      </font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F7F7F7"/>
      <color rgb="FFD2C8DE"/>
      <color rgb="FFCABED8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21:H82" totalsRowCount="1" headerRowDxfId="19" dataDxfId="17" totalsRowDxfId="16" headerRowBorderDxfId="18">
  <autoFilter ref="A21:H81">
    <filterColumn colId="2">
      <customFilters>
        <customFilter operator="notEqual" val=" "/>
      </customFilters>
    </filterColumn>
  </autoFilter>
  <tableColumns count="8">
    <tableColumn id="3" name="CANT." totalsRowFunction="count" dataDxfId="15" totalsRowDxfId="14"/>
    <tableColumn id="4" name="UNIDAD MEDIDA" totalsRowFunction="count" dataDxfId="13" totalsRowDxfId="12"/>
    <tableColumn id="8" name="DESCRIPCIÓN" totalsRowFunction="count" dataDxfId="11" totalsRowDxfId="10"/>
    <tableColumn id="10" name="APLIC.ISV" totalsRowFunction="count" dataDxfId="9" totalsRowDxfId="8"/>
    <tableColumn id="1" name="PRECIO UNITARIO" totalsRowFunction="count" dataDxfId="7" totalsRowDxfId="6" dataCellStyle="Moneda"/>
    <tableColumn id="5" name="SUB TOTAL" totalsRowFunction="sum" dataDxfId="5" totalsRowDxfId="4">
      <calculatedColumnFormula>IF(Tabla1[[#This Row],[CANT.]]="","",Tabla1[[#This Row],[CANT.]]*Tabla1[[#This Row],[PRECIO UNITARIO]])</calculatedColumnFormula>
    </tableColumn>
    <tableColumn id="9" name="ISV" totalsRowFunction="sum" dataDxfId="3" totalsRowDxfId="2" dataCellStyle="Moneda">
      <calculatedColumnFormula>IFERROR(IF(Tabla1[[#This Row],[APLIC.ISV]]="",Tabla1[[#This Row],[SUB TOTAL]]*$J$2,IF(Tabla1[[#This Row],[APLIC.ISV]]="N/A","","")),"")</calculatedColumnFormula>
    </tableColumn>
    <tableColumn id="7" name="TOTAL" totalsRowFunction="sum" dataDxfId="1" totalsRowDxfId="0" dataCellStyle="Moneda">
      <calculatedColumnFormula>IF(Tabla1[[#This Row],[ISV]]="",Tabla1[[#This Row],[SUB TOTAL]],IF(Tabla1[[#This Row],[ISV]]&gt;0,SUM(Tabla1[[#This Row],[SUB TOTAL]:[ISV]]),""))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J98"/>
  <sheetViews>
    <sheetView showGridLines="0" tabSelected="1" zoomScaleNormal="100" workbookViewId="0">
      <pane ySplit="21" topLeftCell="A22" activePane="bottomLeft" state="frozen"/>
      <selection pane="bottomLeft" activeCell="H5" sqref="H5"/>
    </sheetView>
  </sheetViews>
  <sheetFormatPr baseColWidth="10" defaultColWidth="11.44140625" defaultRowHeight="16.8" x14ac:dyDescent="0.4"/>
  <cols>
    <col min="1" max="2" width="7.6640625" style="5" customWidth="1"/>
    <col min="3" max="3" width="40.6640625" style="5" customWidth="1"/>
    <col min="4" max="4" width="4.6640625" style="5" customWidth="1"/>
    <col min="5" max="5" width="12.6640625" style="5" customWidth="1"/>
    <col min="6" max="6" width="15.6640625" style="5" customWidth="1"/>
    <col min="7" max="7" width="12.6640625" style="5" customWidth="1"/>
    <col min="8" max="8" width="15.6640625" style="5" customWidth="1"/>
    <col min="9" max="9" width="11.44140625" style="5"/>
    <col min="10" max="10" width="7.6640625" style="5" customWidth="1"/>
    <col min="11" max="16384" width="11.44140625" style="5"/>
  </cols>
  <sheetData>
    <row r="2" spans="1:10" ht="16.5" x14ac:dyDescent="0.3">
      <c r="I2" s="8" t="s">
        <v>78</v>
      </c>
      <c r="J2" s="42">
        <v>0.15</v>
      </c>
    </row>
    <row r="3" spans="1:10" x14ac:dyDescent="0.4">
      <c r="A3" s="24" t="s">
        <v>97</v>
      </c>
    </row>
    <row r="4" spans="1:10" x14ac:dyDescent="0.4">
      <c r="B4" s="3"/>
      <c r="C4" s="16"/>
      <c r="D4" s="16"/>
      <c r="E4" s="16"/>
      <c r="F4" s="16"/>
      <c r="G4" s="15" t="s">
        <v>98</v>
      </c>
      <c r="H4" s="50">
        <v>2</v>
      </c>
    </row>
    <row r="5" spans="1:10" ht="16.5" x14ac:dyDescent="0.3">
      <c r="F5" s="6"/>
      <c r="G5" s="15" t="s">
        <v>0</v>
      </c>
      <c r="H5" s="7">
        <v>43151</v>
      </c>
    </row>
    <row r="6" spans="1:10" ht="16.5" x14ac:dyDescent="0.3">
      <c r="A6" s="13">
        <v>47</v>
      </c>
      <c r="B6" s="14">
        <f>IF(A6="","",VLOOKUP(A6,'TABLA DE DATOS'!$A$1:$C$80,2,FALSE))</f>
        <v>48</v>
      </c>
      <c r="C6" s="12" t="str">
        <f>IF(A6="","",VLOOKUP(A6,'TABLA DE DATOS'!$A$1:$C$80,3,FALSE))</f>
        <v>METROPOLITANA DE TEGUCIGALPA</v>
      </c>
      <c r="G6" s="12"/>
      <c r="H6" s="11"/>
    </row>
    <row r="7" spans="1:10" ht="6.9" customHeight="1" x14ac:dyDescent="0.3">
      <c r="A7" s="17"/>
      <c r="B7" s="17"/>
      <c r="C7" s="17"/>
      <c r="D7" s="17"/>
      <c r="E7" s="17"/>
      <c r="F7" s="17"/>
      <c r="G7" s="17"/>
      <c r="H7" s="17"/>
    </row>
    <row r="8" spans="1:10" ht="6.9" customHeight="1" x14ac:dyDescent="0.3">
      <c r="A8" s="8"/>
      <c r="B8" s="8"/>
      <c r="C8" s="8"/>
      <c r="D8" s="8"/>
      <c r="E8" s="8"/>
      <c r="F8" s="8"/>
      <c r="G8" s="8"/>
      <c r="H8" s="8"/>
    </row>
    <row r="9" spans="1:10" ht="16.5" customHeight="1" x14ac:dyDescent="0.4">
      <c r="A9" s="55" t="s">
        <v>94</v>
      </c>
      <c r="B9" s="55"/>
      <c r="C9" s="56"/>
      <c r="D9" s="57"/>
      <c r="E9" s="57"/>
      <c r="F9" s="57"/>
      <c r="G9" s="57"/>
      <c r="H9" s="57"/>
    </row>
    <row r="10" spans="1:10" ht="6.9" customHeight="1" x14ac:dyDescent="0.3">
      <c r="A10" s="46"/>
      <c r="B10" s="46"/>
      <c r="C10" s="47"/>
      <c r="D10" s="47"/>
      <c r="E10" s="47"/>
      <c r="F10" s="47"/>
      <c r="G10" s="47"/>
      <c r="H10" s="47"/>
    </row>
    <row r="11" spans="1:10" ht="16.5" customHeight="1" x14ac:dyDescent="0.3">
      <c r="A11" s="55" t="s">
        <v>84</v>
      </c>
      <c r="B11" s="55"/>
      <c r="C11" s="60"/>
      <c r="D11" s="60"/>
      <c r="E11" s="48"/>
      <c r="F11" s="46" t="s">
        <v>82</v>
      </c>
      <c r="G11" s="63"/>
      <c r="H11" s="63"/>
    </row>
    <row r="12" spans="1:10" ht="6.9" customHeight="1" x14ac:dyDescent="0.3">
      <c r="A12" s="46"/>
      <c r="B12" s="46"/>
      <c r="C12" s="47"/>
      <c r="D12" s="47"/>
      <c r="E12" s="47"/>
      <c r="F12" s="46"/>
      <c r="G12" s="49"/>
    </row>
    <row r="13" spans="1:10" ht="16.5" customHeight="1" x14ac:dyDescent="0.3">
      <c r="A13" s="46"/>
      <c r="B13" s="46" t="s">
        <v>85</v>
      </c>
      <c r="C13" s="60"/>
      <c r="D13" s="60"/>
      <c r="E13" s="48"/>
      <c r="F13" s="46" t="s">
        <v>83</v>
      </c>
      <c r="G13" s="63"/>
      <c r="H13" s="63"/>
    </row>
    <row r="14" spans="1:10" ht="16.5" customHeight="1" x14ac:dyDescent="0.4">
      <c r="A14" s="61" t="s">
        <v>86</v>
      </c>
      <c r="B14" s="61"/>
      <c r="C14" s="62"/>
      <c r="D14" s="62"/>
      <c r="E14" s="62"/>
      <c r="F14" s="62"/>
      <c r="G14" s="62"/>
      <c r="H14" s="62"/>
    </row>
    <row r="15" spans="1:10" ht="16.5" customHeight="1" x14ac:dyDescent="0.4">
      <c r="A15" s="61"/>
      <c r="B15" s="61"/>
      <c r="C15" s="62"/>
      <c r="D15" s="62"/>
      <c r="E15" s="62"/>
      <c r="F15" s="62"/>
      <c r="G15" s="62"/>
      <c r="H15" s="62"/>
    </row>
    <row r="16" spans="1:10" ht="16.5" customHeight="1" x14ac:dyDescent="0.4">
      <c r="A16" s="55" t="s">
        <v>75</v>
      </c>
      <c r="B16" s="55"/>
      <c r="C16" s="54"/>
      <c r="D16" s="54"/>
      <c r="E16" s="54"/>
      <c r="F16" s="54"/>
      <c r="G16" s="54"/>
      <c r="H16" s="54"/>
    </row>
    <row r="17" spans="1:8" ht="6.9" customHeight="1" x14ac:dyDescent="0.3">
      <c r="A17" s="66"/>
      <c r="B17" s="66"/>
      <c r="C17" s="66"/>
      <c r="D17" s="66"/>
      <c r="E17" s="66"/>
      <c r="F17" s="66"/>
      <c r="G17" s="66"/>
      <c r="H17" s="66"/>
    </row>
    <row r="18" spans="1:8" ht="6.9" customHeight="1" x14ac:dyDescent="0.3">
      <c r="A18" s="18"/>
      <c r="B18" s="18"/>
      <c r="C18" s="18"/>
      <c r="D18" s="18"/>
      <c r="E18" s="18"/>
      <c r="F18" s="18"/>
      <c r="G18" s="18"/>
      <c r="H18" s="18"/>
    </row>
    <row r="19" spans="1:8" ht="16.5" customHeight="1" x14ac:dyDescent="0.4">
      <c r="A19" s="65" t="s">
        <v>87</v>
      </c>
      <c r="B19" s="65"/>
      <c r="C19" s="65"/>
      <c r="D19" s="65"/>
      <c r="E19" s="65"/>
      <c r="F19" s="65"/>
      <c r="G19" s="65"/>
      <c r="H19" s="65"/>
    </row>
    <row r="20" spans="1:8" ht="6.9" customHeight="1" x14ac:dyDescent="0.4">
      <c r="A20" s="68"/>
      <c r="B20" s="68"/>
      <c r="C20" s="68"/>
      <c r="D20" s="68"/>
      <c r="E20" s="68"/>
      <c r="F20" s="68"/>
      <c r="G20" s="68"/>
      <c r="H20" s="68"/>
    </row>
    <row r="21" spans="1:8" ht="23.4" thickBot="1" x14ac:dyDescent="0.45">
      <c r="A21" s="19" t="s">
        <v>70</v>
      </c>
      <c r="B21" s="19" t="s">
        <v>80</v>
      </c>
      <c r="C21" s="19" t="s">
        <v>71</v>
      </c>
      <c r="D21" s="19" t="s">
        <v>77</v>
      </c>
      <c r="E21" s="19" t="s">
        <v>95</v>
      </c>
      <c r="F21" s="19" t="s">
        <v>96</v>
      </c>
      <c r="G21" s="19" t="s">
        <v>72</v>
      </c>
      <c r="H21" s="19" t="s">
        <v>1</v>
      </c>
    </row>
    <row r="22" spans="1:8" x14ac:dyDescent="0.4">
      <c r="A22" s="27">
        <v>50</v>
      </c>
      <c r="B22" s="31" t="s">
        <v>99</v>
      </c>
      <c r="C22" s="26" t="s">
        <v>100</v>
      </c>
      <c r="D22" s="28"/>
      <c r="E22" s="28"/>
      <c r="F22" s="39">
        <f>IF(Tabla1[[#This Row],[CANT.]]="","",Tabla1[[#This Row],[CANT.]]*Tabla1[[#This Row],[PRECIO UNITARIO]])</f>
        <v>0</v>
      </c>
      <c r="G22" s="39">
        <f>IFERROR(IF(Tabla1[[#This Row],[APLIC.ISV]]="",Tabla1[[#This Row],[SUB TOTAL]]*$J$2,IF(Tabla1[[#This Row],[APLIC.ISV]]="N/A","","")),"")</f>
        <v>0</v>
      </c>
      <c r="H22" s="40" t="str">
        <f>IF(Tabla1[[#This Row],[ISV]]="",Tabla1[[#This Row],[SUB TOTAL]],IF(Tabla1[[#This Row],[ISV]]&gt;0,SUM(Tabla1[[#This Row],[SUB TOTAL]:[ISV]]),""))</f>
        <v/>
      </c>
    </row>
    <row r="23" spans="1:8" x14ac:dyDescent="0.4">
      <c r="A23" s="27">
        <v>30</v>
      </c>
      <c r="B23" s="31" t="s">
        <v>99</v>
      </c>
      <c r="C23" s="26" t="s">
        <v>101</v>
      </c>
      <c r="D23" s="28"/>
      <c r="E23" s="28"/>
      <c r="F23" s="39">
        <f>IF(Tabla1[[#This Row],[CANT.]]="","",Tabla1[[#This Row],[CANT.]]*Tabla1[[#This Row],[PRECIO UNITARIO]])</f>
        <v>0</v>
      </c>
      <c r="G23" s="39">
        <f>IFERROR(IF(Tabla1[[#This Row],[APLIC.ISV]]="",Tabla1[[#This Row],[SUB TOTAL]]*$J$2,IF(Tabla1[[#This Row],[APLIC.ISV]]="N/A","","")),"")</f>
        <v>0</v>
      </c>
      <c r="H23" s="40" t="str">
        <f>IF(Tabla1[[#This Row],[ISV]]="",Tabla1[[#This Row],[SUB TOTAL]],IF(Tabla1[[#This Row],[ISV]]&gt;0,SUM(Tabla1[[#This Row],[SUB TOTAL]:[ISV]]),""))</f>
        <v/>
      </c>
    </row>
    <row r="24" spans="1:8" ht="26.4" x14ac:dyDescent="0.4">
      <c r="A24" s="27">
        <v>2000</v>
      </c>
      <c r="B24" s="31" t="s">
        <v>102</v>
      </c>
      <c r="C24" s="26" t="s">
        <v>103</v>
      </c>
      <c r="D24" s="28"/>
      <c r="E24" s="28"/>
      <c r="F24" s="39">
        <f>IF(Tabla1[[#This Row],[CANT.]]="","",Tabla1[[#This Row],[CANT.]]*Tabla1[[#This Row],[PRECIO UNITARIO]])</f>
        <v>0</v>
      </c>
      <c r="G24" s="39">
        <f>IFERROR(IF(Tabla1[[#This Row],[APLIC.ISV]]="",Tabla1[[#This Row],[SUB TOTAL]]*$J$2,IF(Tabla1[[#This Row],[APLIC.ISV]]="N/A","","")),"")</f>
        <v>0</v>
      </c>
      <c r="H24" s="40" t="str">
        <f>IF(Tabla1[[#This Row],[ISV]]="",Tabla1[[#This Row],[SUB TOTAL]],IF(Tabla1[[#This Row],[ISV]]&gt;0,SUM(Tabla1[[#This Row],[SUB TOTAL]:[ISV]]),""))</f>
        <v/>
      </c>
    </row>
    <row r="25" spans="1:8" x14ac:dyDescent="0.4">
      <c r="A25" s="27">
        <v>2000</v>
      </c>
      <c r="B25" s="31" t="s">
        <v>102</v>
      </c>
      <c r="C25" s="26" t="s">
        <v>104</v>
      </c>
      <c r="D25" s="28"/>
      <c r="E25" s="28"/>
      <c r="F25" s="39">
        <f>IF(Tabla1[[#This Row],[CANT.]]="","",Tabla1[[#This Row],[CANT.]]*Tabla1[[#This Row],[PRECIO UNITARIO]])</f>
        <v>0</v>
      </c>
      <c r="G25" s="39">
        <f>IFERROR(IF(Tabla1[[#This Row],[APLIC.ISV]]="",Tabla1[[#This Row],[SUB TOTAL]]*$J$2,IF(Tabla1[[#This Row],[APLIC.ISV]]="N/A","","")),"")</f>
        <v>0</v>
      </c>
      <c r="H25" s="40" t="str">
        <f>IF(Tabla1[[#This Row],[ISV]]="",Tabla1[[#This Row],[SUB TOTAL]],IF(Tabla1[[#This Row],[ISV]]&gt;0,SUM(Tabla1[[#This Row],[SUB TOTAL]:[ISV]]),""))</f>
        <v/>
      </c>
    </row>
    <row r="26" spans="1:8" x14ac:dyDescent="0.4">
      <c r="A26" s="27">
        <v>1</v>
      </c>
      <c r="B26" s="31" t="s">
        <v>102</v>
      </c>
      <c r="C26" s="26" t="s">
        <v>105</v>
      </c>
      <c r="D26" s="28"/>
      <c r="E26" s="28"/>
      <c r="F26" s="39">
        <f>IF(Tabla1[[#This Row],[CANT.]]="","",Tabla1[[#This Row],[CANT.]]*Tabla1[[#This Row],[PRECIO UNITARIO]])</f>
        <v>0</v>
      </c>
      <c r="G26" s="39">
        <f>IFERROR(IF(Tabla1[[#This Row],[APLIC.ISV]]="",Tabla1[[#This Row],[SUB TOTAL]]*$J$2,IF(Tabla1[[#This Row],[APLIC.ISV]]="N/A","","")),"")</f>
        <v>0</v>
      </c>
      <c r="H26" s="40" t="str">
        <f>IF(Tabla1[[#This Row],[ISV]]="",Tabla1[[#This Row],[SUB TOTAL]],IF(Tabla1[[#This Row],[ISV]]&gt;0,SUM(Tabla1[[#This Row],[SUB TOTAL]:[ISV]]),""))</f>
        <v/>
      </c>
    </row>
    <row r="27" spans="1:8" x14ac:dyDescent="0.4">
      <c r="A27" s="27">
        <v>50</v>
      </c>
      <c r="B27" s="31" t="s">
        <v>102</v>
      </c>
      <c r="C27" s="26" t="s">
        <v>106</v>
      </c>
      <c r="D27" s="28"/>
      <c r="E27" s="28"/>
      <c r="F27" s="39">
        <f>IF(Tabla1[[#This Row],[CANT.]]="","",Tabla1[[#This Row],[CANT.]]*Tabla1[[#This Row],[PRECIO UNITARIO]])</f>
        <v>0</v>
      </c>
      <c r="G27" s="39">
        <f>IFERROR(IF(Tabla1[[#This Row],[APLIC.ISV]]="",Tabla1[[#This Row],[SUB TOTAL]]*$J$2,IF(Tabla1[[#This Row],[APLIC.ISV]]="N/A","","")),"")</f>
        <v>0</v>
      </c>
      <c r="H27" s="40" t="str">
        <f>IF(Tabla1[[#This Row],[ISV]]="",Tabla1[[#This Row],[SUB TOTAL]],IF(Tabla1[[#This Row],[ISV]]&gt;0,SUM(Tabla1[[#This Row],[SUB TOTAL]:[ISV]]),""))</f>
        <v/>
      </c>
    </row>
    <row r="28" spans="1:8" ht="26.4" x14ac:dyDescent="0.4">
      <c r="A28" s="27">
        <v>10</v>
      </c>
      <c r="B28" s="31" t="s">
        <v>102</v>
      </c>
      <c r="C28" s="26" t="s">
        <v>107</v>
      </c>
      <c r="D28" s="28"/>
      <c r="E28" s="28"/>
      <c r="F28" s="39">
        <f>IF(Tabla1[[#This Row],[CANT.]]="","",Tabla1[[#This Row],[CANT.]]*Tabla1[[#This Row],[PRECIO UNITARIO]])</f>
        <v>0</v>
      </c>
      <c r="G28" s="39">
        <f>IFERROR(IF(Tabla1[[#This Row],[APLIC.ISV]]="",Tabla1[[#This Row],[SUB TOTAL]]*$J$2,IF(Tabla1[[#This Row],[APLIC.ISV]]="N/A","","")),"")</f>
        <v>0</v>
      </c>
      <c r="H28" s="40" t="str">
        <f>IF(Tabla1[[#This Row],[ISV]]="",Tabla1[[#This Row],[SUB TOTAL]],IF(Tabla1[[#This Row],[ISV]]&gt;0,SUM(Tabla1[[#This Row],[SUB TOTAL]:[ISV]]),""))</f>
        <v/>
      </c>
    </row>
    <row r="29" spans="1:8" ht="26.4" x14ac:dyDescent="0.4">
      <c r="A29" s="27">
        <v>30</v>
      </c>
      <c r="B29" s="31" t="s">
        <v>102</v>
      </c>
      <c r="C29" s="26" t="s">
        <v>108</v>
      </c>
      <c r="D29" s="28"/>
      <c r="E29" s="28"/>
      <c r="F29" s="39">
        <f>IF(Tabla1[[#This Row],[CANT.]]="","",Tabla1[[#This Row],[CANT.]]*Tabla1[[#This Row],[PRECIO UNITARIO]])</f>
        <v>0</v>
      </c>
      <c r="G29" s="39">
        <f>IFERROR(IF(Tabla1[[#This Row],[APLIC.ISV]]="",Tabla1[[#This Row],[SUB TOTAL]]*$J$2,IF(Tabla1[[#This Row],[APLIC.ISV]]="N/A","","")),"")</f>
        <v>0</v>
      </c>
      <c r="H29" s="40" t="str">
        <f>IF(Tabla1[[#This Row],[ISV]]="",Tabla1[[#This Row],[SUB TOTAL]],IF(Tabla1[[#This Row],[ISV]]&gt;0,SUM(Tabla1[[#This Row],[SUB TOTAL]:[ISV]]),""))</f>
        <v/>
      </c>
    </row>
    <row r="30" spans="1:8" ht="26.4" x14ac:dyDescent="0.4">
      <c r="A30" s="27">
        <v>2</v>
      </c>
      <c r="B30" s="31" t="s">
        <v>99</v>
      </c>
      <c r="C30" s="26" t="s">
        <v>122</v>
      </c>
      <c r="D30" s="28"/>
      <c r="E30" s="28"/>
      <c r="F30" s="39">
        <f>IF(Tabla1[[#This Row],[CANT.]]="","",Tabla1[[#This Row],[CANT.]]*Tabla1[[#This Row],[PRECIO UNITARIO]])</f>
        <v>0</v>
      </c>
      <c r="G30" s="39">
        <f>IFERROR(IF(Tabla1[[#This Row],[APLIC.ISV]]="",Tabla1[[#This Row],[SUB TOTAL]]*$J$2,IF(Tabla1[[#This Row],[APLIC.ISV]]="N/A","","")),"")</f>
        <v>0</v>
      </c>
      <c r="H30" s="40" t="str">
        <f>IF(Tabla1[[#This Row],[ISV]]="",Tabla1[[#This Row],[SUB TOTAL]],IF(Tabla1[[#This Row],[ISV]]&gt;0,SUM(Tabla1[[#This Row],[SUB TOTAL]:[ISV]]),""))</f>
        <v/>
      </c>
    </row>
    <row r="31" spans="1:8" ht="26.4" x14ac:dyDescent="0.4">
      <c r="A31" s="27">
        <v>15</v>
      </c>
      <c r="B31" s="31" t="s">
        <v>99</v>
      </c>
      <c r="C31" s="26" t="s">
        <v>109</v>
      </c>
      <c r="D31" s="28"/>
      <c r="E31" s="28"/>
      <c r="F31" s="39">
        <f>IF(Tabla1[[#This Row],[CANT.]]="","",Tabla1[[#This Row],[CANT.]]*Tabla1[[#This Row],[PRECIO UNITARIO]])</f>
        <v>0</v>
      </c>
      <c r="G31" s="39">
        <f>IFERROR(IF(Tabla1[[#This Row],[APLIC.ISV]]="",Tabla1[[#This Row],[SUB TOTAL]]*$J$2,IF(Tabla1[[#This Row],[APLIC.ISV]]="N/A","","")),"")</f>
        <v>0</v>
      </c>
      <c r="H31" s="40" t="str">
        <f>IF(Tabla1[[#This Row],[ISV]]="",Tabla1[[#This Row],[SUB TOTAL]],IF(Tabla1[[#This Row],[ISV]]&gt;0,SUM(Tabla1[[#This Row],[SUB TOTAL]:[ISV]]),""))</f>
        <v/>
      </c>
    </row>
    <row r="32" spans="1:8" ht="26.4" x14ac:dyDescent="0.4">
      <c r="A32" s="27">
        <v>20</v>
      </c>
      <c r="B32" s="31" t="s">
        <v>99</v>
      </c>
      <c r="C32" s="26" t="s">
        <v>126</v>
      </c>
      <c r="D32" s="28"/>
      <c r="E32" s="28"/>
      <c r="F32" s="39">
        <f>IF(Tabla1[[#This Row],[CANT.]]="","",Tabla1[[#This Row],[CANT.]]*Tabla1[[#This Row],[PRECIO UNITARIO]])</f>
        <v>0</v>
      </c>
      <c r="G32" s="39">
        <f>IFERROR(IF(Tabla1[[#This Row],[APLIC.ISV]]="",Tabla1[[#This Row],[SUB TOTAL]]*$J$2,IF(Tabla1[[#This Row],[APLIC.ISV]]="N/A","","")),"")</f>
        <v>0</v>
      </c>
      <c r="H32" s="40" t="str">
        <f>IF(Tabla1[[#This Row],[ISV]]="",Tabla1[[#This Row],[SUB TOTAL]],IF(Tabla1[[#This Row],[ISV]]&gt;0,SUM(Tabla1[[#This Row],[SUB TOTAL]:[ISV]]),""))</f>
        <v/>
      </c>
    </row>
    <row r="33" spans="1:8" ht="39.6" x14ac:dyDescent="0.4">
      <c r="A33" s="27">
        <v>4</v>
      </c>
      <c r="B33" s="31" t="s">
        <v>99</v>
      </c>
      <c r="C33" s="26" t="s">
        <v>110</v>
      </c>
      <c r="D33" s="28"/>
      <c r="E33" s="28"/>
      <c r="F33" s="39">
        <f>IF(Tabla1[[#This Row],[CANT.]]="","",Tabla1[[#This Row],[CANT.]]*Tabla1[[#This Row],[PRECIO UNITARIO]])</f>
        <v>0</v>
      </c>
      <c r="G33" s="39">
        <f>IFERROR(IF(Tabla1[[#This Row],[APLIC.ISV]]="",Tabla1[[#This Row],[SUB TOTAL]]*$J$2,IF(Tabla1[[#This Row],[APLIC.ISV]]="N/A","","")),"")</f>
        <v>0</v>
      </c>
      <c r="H33" s="40" t="str">
        <f>IF(Tabla1[[#This Row],[ISV]]="",Tabla1[[#This Row],[SUB TOTAL]],IF(Tabla1[[#This Row],[ISV]]&gt;0,SUM(Tabla1[[#This Row],[SUB TOTAL]:[ISV]]),""))</f>
        <v/>
      </c>
    </row>
    <row r="34" spans="1:8" ht="26.4" x14ac:dyDescent="0.4">
      <c r="A34" s="27">
        <v>25</v>
      </c>
      <c r="B34" s="31" t="s">
        <v>111</v>
      </c>
      <c r="C34" s="26" t="s">
        <v>127</v>
      </c>
      <c r="D34" s="28"/>
      <c r="E34" s="28"/>
      <c r="F34" s="39">
        <f>IF(Tabla1[[#This Row],[CANT.]]="","",Tabla1[[#This Row],[CANT.]]*Tabla1[[#This Row],[PRECIO UNITARIO]])</f>
        <v>0</v>
      </c>
      <c r="G34" s="39">
        <f>IFERROR(IF(Tabla1[[#This Row],[APLIC.ISV]]="",Tabla1[[#This Row],[SUB TOTAL]]*$J$2,IF(Tabla1[[#This Row],[APLIC.ISV]]="N/A","","")),"")</f>
        <v>0</v>
      </c>
      <c r="H34" s="40" t="str">
        <f>IF(Tabla1[[#This Row],[ISV]]="",Tabla1[[#This Row],[SUB TOTAL]],IF(Tabla1[[#This Row],[ISV]]&gt;0,SUM(Tabla1[[#This Row],[SUB TOTAL]:[ISV]]),""))</f>
        <v/>
      </c>
    </row>
    <row r="35" spans="1:8" x14ac:dyDescent="0.4">
      <c r="A35" s="27">
        <v>1</v>
      </c>
      <c r="B35" s="31" t="s">
        <v>112</v>
      </c>
      <c r="C35" s="26" t="s">
        <v>113</v>
      </c>
      <c r="D35" s="28"/>
      <c r="E35" s="28"/>
      <c r="F35" s="39">
        <f>IF(Tabla1[[#This Row],[CANT.]]="","",Tabla1[[#This Row],[CANT.]]*Tabla1[[#This Row],[PRECIO UNITARIO]])</f>
        <v>0</v>
      </c>
      <c r="G35" s="39">
        <f>IFERROR(IF(Tabla1[[#This Row],[APLIC.ISV]]="",Tabla1[[#This Row],[SUB TOTAL]]*$J$2,IF(Tabla1[[#This Row],[APLIC.ISV]]="N/A","","")),"")</f>
        <v>0</v>
      </c>
      <c r="H35" s="40" t="str">
        <f>IF(Tabla1[[#This Row],[ISV]]="",Tabla1[[#This Row],[SUB TOTAL]],IF(Tabla1[[#This Row],[ISV]]&gt;0,SUM(Tabla1[[#This Row],[SUB TOTAL]:[ISV]]),""))</f>
        <v/>
      </c>
    </row>
    <row r="36" spans="1:8" ht="26.4" x14ac:dyDescent="0.4">
      <c r="A36" s="27">
        <v>1</v>
      </c>
      <c r="B36" s="31" t="s">
        <v>112</v>
      </c>
      <c r="C36" s="26" t="s">
        <v>114</v>
      </c>
      <c r="D36" s="28"/>
      <c r="E36" s="28"/>
      <c r="F36" s="39">
        <f>IF(Tabla1[[#This Row],[CANT.]]="","",Tabla1[[#This Row],[CANT.]]*Tabla1[[#This Row],[PRECIO UNITARIO]])</f>
        <v>0</v>
      </c>
      <c r="G36" s="39">
        <f>IFERROR(IF(Tabla1[[#This Row],[APLIC.ISV]]="",Tabla1[[#This Row],[SUB TOTAL]]*$J$2,IF(Tabla1[[#This Row],[APLIC.ISV]]="N/A","","")),"")</f>
        <v>0</v>
      </c>
      <c r="H36" s="40" t="str">
        <f>IF(Tabla1[[#This Row],[ISV]]="",Tabla1[[#This Row],[SUB TOTAL]],IF(Tabla1[[#This Row],[ISV]]&gt;0,SUM(Tabla1[[#This Row],[SUB TOTAL]:[ISV]]),""))</f>
        <v/>
      </c>
    </row>
    <row r="37" spans="1:8" x14ac:dyDescent="0.4">
      <c r="A37" s="27">
        <v>50</v>
      </c>
      <c r="B37" s="31" t="s">
        <v>102</v>
      </c>
      <c r="C37" s="26" t="s">
        <v>115</v>
      </c>
      <c r="D37" s="28"/>
      <c r="E37" s="28"/>
      <c r="F37" s="39">
        <f>IF(Tabla1[[#This Row],[CANT.]]="","",Tabla1[[#This Row],[CANT.]]*Tabla1[[#This Row],[PRECIO UNITARIO]])</f>
        <v>0</v>
      </c>
      <c r="G37" s="39">
        <f>IFERROR(IF(Tabla1[[#This Row],[APLIC.ISV]]="",Tabla1[[#This Row],[SUB TOTAL]]*$J$2,IF(Tabla1[[#This Row],[APLIC.ISV]]="N/A","","")),"")</f>
        <v>0</v>
      </c>
      <c r="H37" s="40" t="str">
        <f>IF(Tabla1[[#This Row],[ISV]]="",Tabla1[[#This Row],[SUB TOTAL]],IF(Tabla1[[#This Row],[ISV]]&gt;0,SUM(Tabla1[[#This Row],[SUB TOTAL]:[ISV]]),""))</f>
        <v/>
      </c>
    </row>
    <row r="38" spans="1:8" ht="26.4" x14ac:dyDescent="0.4">
      <c r="A38" s="27">
        <v>25</v>
      </c>
      <c r="B38" s="31" t="s">
        <v>99</v>
      </c>
      <c r="C38" s="26" t="s">
        <v>116</v>
      </c>
      <c r="D38" s="28"/>
      <c r="E38" s="28"/>
      <c r="F38" s="39">
        <f>IF(Tabla1[[#This Row],[CANT.]]="","",Tabla1[[#This Row],[CANT.]]*Tabla1[[#This Row],[PRECIO UNITARIO]])</f>
        <v>0</v>
      </c>
      <c r="G38" s="39">
        <f>IFERROR(IF(Tabla1[[#This Row],[APLIC.ISV]]="",Tabla1[[#This Row],[SUB TOTAL]]*$J$2,IF(Tabla1[[#This Row],[APLIC.ISV]]="N/A","","")),"")</f>
        <v>0</v>
      </c>
      <c r="H38" s="40" t="str">
        <f>IF(Tabla1[[#This Row],[ISV]]="",Tabla1[[#This Row],[SUB TOTAL]],IF(Tabla1[[#This Row],[ISV]]&gt;0,SUM(Tabla1[[#This Row],[SUB TOTAL]:[ISV]]),""))</f>
        <v/>
      </c>
    </row>
    <row r="39" spans="1:8" ht="26.4" x14ac:dyDescent="0.4">
      <c r="A39" s="27"/>
      <c r="B39" s="31" t="s">
        <v>117</v>
      </c>
      <c r="C39" s="26" t="s">
        <v>118</v>
      </c>
      <c r="D39" s="28"/>
      <c r="E39" s="28"/>
      <c r="F39" s="39" t="str">
        <f>IF(Tabla1[[#This Row],[CANT.]]="","",Tabla1[[#This Row],[CANT.]]*Tabla1[[#This Row],[PRECIO UNITARIO]])</f>
        <v/>
      </c>
      <c r="G39" s="39" t="str">
        <f>IFERROR(IF(Tabla1[[#This Row],[APLIC.ISV]]="",Tabla1[[#This Row],[SUB TOTAL]]*$J$2,IF(Tabla1[[#This Row],[APLIC.ISV]]="N/A","","")),"")</f>
        <v/>
      </c>
      <c r="H39" s="40" t="str">
        <f>IF(Tabla1[[#This Row],[ISV]]="",Tabla1[[#This Row],[SUB TOTAL]],IF(Tabla1[[#This Row],[ISV]]&gt;0,SUM(Tabla1[[#This Row],[SUB TOTAL]:[ISV]]),""))</f>
        <v/>
      </c>
    </row>
    <row r="40" spans="1:8" ht="26.4" x14ac:dyDescent="0.4">
      <c r="A40" s="27">
        <v>6</v>
      </c>
      <c r="B40" s="31" t="s">
        <v>117</v>
      </c>
      <c r="C40" s="26" t="s">
        <v>128</v>
      </c>
      <c r="D40" s="28"/>
      <c r="E40" s="28"/>
      <c r="F40" s="39">
        <f>IF(Tabla1[[#This Row],[CANT.]]="","",Tabla1[[#This Row],[CANT.]]*Tabla1[[#This Row],[PRECIO UNITARIO]])</f>
        <v>0</v>
      </c>
      <c r="G40" s="39">
        <f>IFERROR(IF(Tabla1[[#This Row],[APLIC.ISV]]="",Tabla1[[#This Row],[SUB TOTAL]]*$J$2,IF(Tabla1[[#This Row],[APLIC.ISV]]="N/A","","")),"")</f>
        <v>0</v>
      </c>
      <c r="H40" s="40" t="str">
        <f>IF(Tabla1[[#This Row],[ISV]]="",Tabla1[[#This Row],[SUB TOTAL]],IF(Tabla1[[#This Row],[ISV]]&gt;0,SUM(Tabla1[[#This Row],[SUB TOTAL]:[ISV]]),""))</f>
        <v/>
      </c>
    </row>
    <row r="41" spans="1:8" ht="26.4" x14ac:dyDescent="0.4">
      <c r="A41" s="27">
        <v>120</v>
      </c>
      <c r="B41" s="31" t="s">
        <v>119</v>
      </c>
      <c r="C41" s="26" t="s">
        <v>120</v>
      </c>
      <c r="D41" s="28"/>
      <c r="E41" s="28"/>
      <c r="F41" s="39">
        <f>IF(Tabla1[[#This Row],[CANT.]]="","",Tabla1[[#This Row],[CANT.]]*Tabla1[[#This Row],[PRECIO UNITARIO]])</f>
        <v>0</v>
      </c>
      <c r="G41" s="39">
        <f>IFERROR(IF(Tabla1[[#This Row],[APLIC.ISV]]="",Tabla1[[#This Row],[SUB TOTAL]]*$J$2,IF(Tabla1[[#This Row],[APLIC.ISV]]="N/A","","")),"")</f>
        <v>0</v>
      </c>
      <c r="H41" s="40" t="str">
        <f>IF(Tabla1[[#This Row],[ISV]]="",Tabla1[[#This Row],[SUB TOTAL]],IF(Tabla1[[#This Row],[ISV]]&gt;0,SUM(Tabla1[[#This Row],[SUB TOTAL]:[ISV]]),""))</f>
        <v/>
      </c>
    </row>
    <row r="42" spans="1:8" ht="26.4" x14ac:dyDescent="0.4">
      <c r="A42" s="27">
        <v>50</v>
      </c>
      <c r="B42" s="31" t="s">
        <v>119</v>
      </c>
      <c r="C42" s="26" t="s">
        <v>121</v>
      </c>
      <c r="D42" s="28"/>
      <c r="E42" s="28"/>
      <c r="F42" s="39">
        <f>IF(Tabla1[[#This Row],[CANT.]]="","",Tabla1[[#This Row],[CANT.]]*Tabla1[[#This Row],[PRECIO UNITARIO]])</f>
        <v>0</v>
      </c>
      <c r="G42" s="39">
        <f>IFERROR(IF(Tabla1[[#This Row],[APLIC.ISV]]="",Tabla1[[#This Row],[SUB TOTAL]]*$J$2,IF(Tabla1[[#This Row],[APLIC.ISV]]="N/A","","")),"")</f>
        <v>0</v>
      </c>
      <c r="H42" s="40" t="str">
        <f>IF(Tabla1[[#This Row],[ISV]]="",Tabla1[[#This Row],[SUB TOTAL]],IF(Tabla1[[#This Row],[ISV]]&gt;0,SUM(Tabla1[[#This Row],[SUB TOTAL]:[ISV]]),""))</f>
        <v/>
      </c>
    </row>
    <row r="43" spans="1:8" ht="26.4" x14ac:dyDescent="0.4">
      <c r="A43" s="27">
        <v>50</v>
      </c>
      <c r="B43" s="31" t="s">
        <v>99</v>
      </c>
      <c r="C43" s="26" t="s">
        <v>125</v>
      </c>
      <c r="D43" s="28"/>
      <c r="E43" s="28"/>
      <c r="F43" s="39">
        <f>IF(Tabla1[[#This Row],[CANT.]]="","",Tabla1[[#This Row],[CANT.]]*Tabla1[[#This Row],[PRECIO UNITARIO]])</f>
        <v>0</v>
      </c>
      <c r="G43" s="39">
        <f>IFERROR(IF(Tabla1[[#This Row],[APLIC.ISV]]="",Tabla1[[#This Row],[SUB TOTAL]]*$J$2,IF(Tabla1[[#This Row],[APLIC.ISV]]="N/A","","")),"")</f>
        <v>0</v>
      </c>
      <c r="H43" s="40" t="str">
        <f>IF(Tabla1[[#This Row],[ISV]]="",Tabla1[[#This Row],[SUB TOTAL]],IF(Tabla1[[#This Row],[ISV]]&gt;0,SUM(Tabla1[[#This Row],[SUB TOTAL]:[ISV]]),""))</f>
        <v/>
      </c>
    </row>
    <row r="44" spans="1:8" ht="26.4" x14ac:dyDescent="0.4">
      <c r="A44" s="27">
        <v>2</v>
      </c>
      <c r="B44" s="31" t="s">
        <v>123</v>
      </c>
      <c r="C44" s="26" t="s">
        <v>124</v>
      </c>
      <c r="D44" s="28"/>
      <c r="E44" s="28"/>
      <c r="F44" s="39">
        <f>IF(Tabla1[[#This Row],[CANT.]]="","",Tabla1[[#This Row],[CANT.]]*Tabla1[[#This Row],[PRECIO UNITARIO]])</f>
        <v>0</v>
      </c>
      <c r="G44" s="39">
        <f>IFERROR(IF(Tabla1[[#This Row],[APLIC.ISV]]="",Tabla1[[#This Row],[SUB TOTAL]]*$J$2,IF(Tabla1[[#This Row],[APLIC.ISV]]="N/A","","")),"")</f>
        <v>0</v>
      </c>
      <c r="H44" s="40" t="str">
        <f>IF(Tabla1[[#This Row],[ISV]]="",Tabla1[[#This Row],[SUB TOTAL]],IF(Tabla1[[#This Row],[ISV]]&gt;0,SUM(Tabla1[[#This Row],[SUB TOTAL]:[ISV]]),""))</f>
        <v/>
      </c>
    </row>
    <row r="45" spans="1:8" hidden="1" x14ac:dyDescent="0.4">
      <c r="A45" s="27"/>
      <c r="B45" s="31"/>
      <c r="C45" s="26"/>
      <c r="D45" s="28"/>
      <c r="E45" s="28"/>
      <c r="F45" s="39" t="str">
        <f>IF(Tabla1[[#This Row],[CANT.]]="","",Tabla1[[#This Row],[CANT.]]*Tabla1[[#This Row],[PRECIO UNITARIO]])</f>
        <v/>
      </c>
      <c r="G45" s="39" t="str">
        <f>IFERROR(IF(Tabla1[[#This Row],[APLIC.ISV]]="",Tabla1[[#This Row],[SUB TOTAL]]*$J$2,IF(Tabla1[[#This Row],[APLIC.ISV]]="N/A","","")),"")</f>
        <v/>
      </c>
      <c r="H45" s="40" t="str">
        <f>IF(Tabla1[[#This Row],[ISV]]="",Tabla1[[#This Row],[SUB TOTAL]],IF(Tabla1[[#This Row],[ISV]]&gt;0,SUM(Tabla1[[#This Row],[SUB TOTAL]:[ISV]]),""))</f>
        <v/>
      </c>
    </row>
    <row r="46" spans="1:8" ht="16.5" hidden="1" x14ac:dyDescent="0.3">
      <c r="A46" s="27"/>
      <c r="B46" s="31"/>
      <c r="C46" s="26"/>
      <c r="D46" s="28"/>
      <c r="E46" s="28"/>
      <c r="F46" s="39" t="str">
        <f>IF(Tabla1[[#This Row],[CANT.]]="","",Tabla1[[#This Row],[CANT.]]*Tabla1[[#This Row],[PRECIO UNITARIO]])</f>
        <v/>
      </c>
      <c r="G46" s="39" t="str">
        <f>IFERROR(IF(Tabla1[[#This Row],[APLIC.ISV]]="",Tabla1[[#This Row],[SUB TOTAL]]*$J$2,IF(Tabla1[[#This Row],[APLIC.ISV]]="N/A","","")),"")</f>
        <v/>
      </c>
      <c r="H46" s="40" t="str">
        <f>IF(Tabla1[[#This Row],[ISV]]="",Tabla1[[#This Row],[SUB TOTAL]],IF(Tabla1[[#This Row],[ISV]]&gt;0,SUM(Tabla1[[#This Row],[SUB TOTAL]:[ISV]]),""))</f>
        <v/>
      </c>
    </row>
    <row r="47" spans="1:8" ht="16.5" hidden="1" x14ac:dyDescent="0.3">
      <c r="A47" s="27"/>
      <c r="B47" s="31"/>
      <c r="C47" s="26"/>
      <c r="D47" s="28"/>
      <c r="E47" s="28"/>
      <c r="F47" s="39" t="str">
        <f>IF(Tabla1[[#This Row],[CANT.]]="","",Tabla1[[#This Row],[CANT.]]*Tabla1[[#This Row],[PRECIO UNITARIO]])</f>
        <v/>
      </c>
      <c r="G47" s="39" t="str">
        <f>IFERROR(IF(Tabla1[[#This Row],[APLIC.ISV]]="",Tabla1[[#This Row],[SUB TOTAL]]*$J$2,IF(Tabla1[[#This Row],[APLIC.ISV]]="N/A","","")),"")</f>
        <v/>
      </c>
      <c r="H47" s="40" t="str">
        <f>IF(Tabla1[[#This Row],[ISV]]="",Tabla1[[#This Row],[SUB TOTAL]],IF(Tabla1[[#This Row],[ISV]]&gt;0,SUM(Tabla1[[#This Row],[SUB TOTAL]:[ISV]]),""))</f>
        <v/>
      </c>
    </row>
    <row r="48" spans="1:8" ht="16.5" hidden="1" x14ac:dyDescent="0.3">
      <c r="A48" s="27"/>
      <c r="B48" s="31"/>
      <c r="C48" s="26"/>
      <c r="D48" s="28"/>
      <c r="E48" s="28"/>
      <c r="F48" s="39" t="str">
        <f>IF(Tabla1[[#This Row],[CANT.]]="","",Tabla1[[#This Row],[CANT.]]*Tabla1[[#This Row],[PRECIO UNITARIO]])</f>
        <v/>
      </c>
      <c r="G48" s="39" t="str">
        <f>IFERROR(IF(Tabla1[[#This Row],[APLIC.ISV]]="",Tabla1[[#This Row],[SUB TOTAL]]*$J$2,IF(Tabla1[[#This Row],[APLIC.ISV]]="N/A","","")),"")</f>
        <v/>
      </c>
      <c r="H48" s="40" t="str">
        <f>IF(Tabla1[[#This Row],[ISV]]="",Tabla1[[#This Row],[SUB TOTAL]],IF(Tabla1[[#This Row],[ISV]]&gt;0,SUM(Tabla1[[#This Row],[SUB TOTAL]:[ISV]]),""))</f>
        <v/>
      </c>
    </row>
    <row r="49" spans="1:8" ht="16.5" hidden="1" x14ac:dyDescent="0.3">
      <c r="A49" s="27"/>
      <c r="B49" s="31"/>
      <c r="C49" s="26"/>
      <c r="D49" s="28"/>
      <c r="E49" s="28"/>
      <c r="F49" s="39" t="str">
        <f>IF(Tabla1[[#This Row],[CANT.]]="","",Tabla1[[#This Row],[CANT.]]*Tabla1[[#This Row],[PRECIO UNITARIO]])</f>
        <v/>
      </c>
      <c r="G49" s="39" t="str">
        <f>IFERROR(IF(Tabla1[[#This Row],[APLIC.ISV]]="",Tabla1[[#This Row],[SUB TOTAL]]*$J$2,IF(Tabla1[[#This Row],[APLIC.ISV]]="N/A","","")),"")</f>
        <v/>
      </c>
      <c r="H49" s="40" t="str">
        <f>IF(Tabla1[[#This Row],[ISV]]="",Tabla1[[#This Row],[SUB TOTAL]],IF(Tabla1[[#This Row],[ISV]]&gt;0,SUM(Tabla1[[#This Row],[SUB TOTAL]:[ISV]]),""))</f>
        <v/>
      </c>
    </row>
    <row r="50" spans="1:8" ht="16.5" hidden="1" x14ac:dyDescent="0.3">
      <c r="A50" s="27"/>
      <c r="B50" s="31"/>
      <c r="C50" s="26"/>
      <c r="D50" s="28"/>
      <c r="E50" s="28"/>
      <c r="F50" s="39" t="str">
        <f>IF(Tabla1[[#This Row],[CANT.]]="","",Tabla1[[#This Row],[CANT.]]*Tabla1[[#This Row],[PRECIO UNITARIO]])</f>
        <v/>
      </c>
      <c r="G50" s="39" t="str">
        <f>IFERROR(IF(Tabla1[[#This Row],[APLIC.ISV]]="",Tabla1[[#This Row],[SUB TOTAL]]*$J$2,IF(Tabla1[[#This Row],[APLIC.ISV]]="N/A","","")),"")</f>
        <v/>
      </c>
      <c r="H50" s="40" t="str">
        <f>IF(Tabla1[[#This Row],[ISV]]="",Tabla1[[#This Row],[SUB TOTAL]],IF(Tabla1[[#This Row],[ISV]]&gt;0,SUM(Tabla1[[#This Row],[SUB TOTAL]:[ISV]]),""))</f>
        <v/>
      </c>
    </row>
    <row r="51" spans="1:8" ht="16.5" hidden="1" x14ac:dyDescent="0.3">
      <c r="A51" s="27"/>
      <c r="B51" s="31"/>
      <c r="C51" s="26"/>
      <c r="D51" s="28"/>
      <c r="E51" s="28"/>
      <c r="F51" s="39" t="str">
        <f>IF(Tabla1[[#This Row],[CANT.]]="","",Tabla1[[#This Row],[CANT.]]*Tabla1[[#This Row],[PRECIO UNITARIO]])</f>
        <v/>
      </c>
      <c r="G51" s="39" t="str">
        <f>IFERROR(IF(Tabla1[[#This Row],[APLIC.ISV]]="",Tabla1[[#This Row],[SUB TOTAL]]*$J$2,IF(Tabla1[[#This Row],[APLIC.ISV]]="N/A","","")),"")</f>
        <v/>
      </c>
      <c r="H51" s="40" t="str">
        <f>IF(Tabla1[[#This Row],[ISV]]="",Tabla1[[#This Row],[SUB TOTAL]],IF(Tabla1[[#This Row],[ISV]]&gt;0,SUM(Tabla1[[#This Row],[SUB TOTAL]:[ISV]]),""))</f>
        <v/>
      </c>
    </row>
    <row r="52" spans="1:8" ht="16.5" hidden="1" x14ac:dyDescent="0.3">
      <c r="A52" s="27"/>
      <c r="B52" s="31"/>
      <c r="C52" s="26"/>
      <c r="D52" s="28"/>
      <c r="E52" s="28"/>
      <c r="F52" s="39" t="str">
        <f>IF(Tabla1[[#This Row],[CANT.]]="","",Tabla1[[#This Row],[CANT.]]*Tabla1[[#This Row],[PRECIO UNITARIO]])</f>
        <v/>
      </c>
      <c r="G52" s="39" t="str">
        <f>IFERROR(IF(Tabla1[[#This Row],[APLIC.ISV]]="",Tabla1[[#This Row],[SUB TOTAL]]*$J$2,IF(Tabla1[[#This Row],[APLIC.ISV]]="N/A","","")),"")</f>
        <v/>
      </c>
      <c r="H52" s="40" t="str">
        <f>IF(Tabla1[[#This Row],[ISV]]="",Tabla1[[#This Row],[SUB TOTAL]],IF(Tabla1[[#This Row],[ISV]]&gt;0,SUM(Tabla1[[#This Row],[SUB TOTAL]:[ISV]]),""))</f>
        <v/>
      </c>
    </row>
    <row r="53" spans="1:8" ht="16.5" hidden="1" x14ac:dyDescent="0.3">
      <c r="A53" s="27"/>
      <c r="B53" s="31"/>
      <c r="C53" s="26"/>
      <c r="D53" s="28"/>
      <c r="E53" s="28"/>
      <c r="F53" s="39" t="str">
        <f>IF(Tabla1[[#This Row],[CANT.]]="","",Tabla1[[#This Row],[CANT.]]*Tabla1[[#This Row],[PRECIO UNITARIO]])</f>
        <v/>
      </c>
      <c r="G53" s="39" t="str">
        <f>IFERROR(IF(Tabla1[[#This Row],[APLIC.ISV]]="",Tabla1[[#This Row],[SUB TOTAL]]*$J$2,IF(Tabla1[[#This Row],[APLIC.ISV]]="N/A","","")),"")</f>
        <v/>
      </c>
      <c r="H53" s="40" t="str">
        <f>IF(Tabla1[[#This Row],[ISV]]="",Tabla1[[#This Row],[SUB TOTAL]],IF(Tabla1[[#This Row],[ISV]]&gt;0,SUM(Tabla1[[#This Row],[SUB TOTAL]:[ISV]]),""))</f>
        <v/>
      </c>
    </row>
    <row r="54" spans="1:8" ht="16.5" hidden="1" x14ac:dyDescent="0.3">
      <c r="A54" s="27"/>
      <c r="B54" s="31"/>
      <c r="C54" s="26"/>
      <c r="D54" s="28"/>
      <c r="E54" s="28"/>
      <c r="F54" s="39" t="str">
        <f>IF(Tabla1[[#This Row],[CANT.]]="","",Tabla1[[#This Row],[CANT.]]*Tabla1[[#This Row],[PRECIO UNITARIO]])</f>
        <v/>
      </c>
      <c r="G54" s="39" t="str">
        <f>IFERROR(IF(Tabla1[[#This Row],[APLIC.ISV]]="",Tabla1[[#This Row],[SUB TOTAL]]*$J$2,IF(Tabla1[[#This Row],[APLIC.ISV]]="N/A","","")),"")</f>
        <v/>
      </c>
      <c r="H54" s="40" t="str">
        <f>IF(Tabla1[[#This Row],[ISV]]="",Tabla1[[#This Row],[SUB TOTAL]],IF(Tabla1[[#This Row],[ISV]]&gt;0,SUM(Tabla1[[#This Row],[SUB TOTAL]:[ISV]]),""))</f>
        <v/>
      </c>
    </row>
    <row r="55" spans="1:8" ht="16.5" hidden="1" x14ac:dyDescent="0.3">
      <c r="A55" s="27"/>
      <c r="B55" s="31"/>
      <c r="C55" s="26"/>
      <c r="D55" s="28"/>
      <c r="E55" s="28"/>
      <c r="F55" s="39" t="str">
        <f>IF(Tabla1[[#This Row],[CANT.]]="","",Tabla1[[#This Row],[CANT.]]*Tabla1[[#This Row],[PRECIO UNITARIO]])</f>
        <v/>
      </c>
      <c r="G55" s="39" t="str">
        <f>IFERROR(IF(Tabla1[[#This Row],[APLIC.ISV]]="",Tabla1[[#This Row],[SUB TOTAL]]*$J$2,IF(Tabla1[[#This Row],[APLIC.ISV]]="N/A","","")),"")</f>
        <v/>
      </c>
      <c r="H55" s="40" t="str">
        <f>IF(Tabla1[[#This Row],[ISV]]="",Tabla1[[#This Row],[SUB TOTAL]],IF(Tabla1[[#This Row],[ISV]]&gt;0,SUM(Tabla1[[#This Row],[SUB TOTAL]:[ISV]]),""))</f>
        <v/>
      </c>
    </row>
    <row r="56" spans="1:8" ht="16.5" hidden="1" x14ac:dyDescent="0.3">
      <c r="A56" s="27"/>
      <c r="B56" s="31"/>
      <c r="C56" s="26"/>
      <c r="D56" s="28"/>
      <c r="E56" s="28"/>
      <c r="F56" s="39" t="str">
        <f>IF(Tabla1[[#This Row],[CANT.]]="","",Tabla1[[#This Row],[CANT.]]*Tabla1[[#This Row],[PRECIO UNITARIO]])</f>
        <v/>
      </c>
      <c r="G56" s="39" t="str">
        <f>IFERROR(IF(Tabla1[[#This Row],[APLIC.ISV]]="",Tabla1[[#This Row],[SUB TOTAL]]*$J$2,IF(Tabla1[[#This Row],[APLIC.ISV]]="N/A","","")),"")</f>
        <v/>
      </c>
      <c r="H56" s="40" t="str">
        <f>IF(Tabla1[[#This Row],[ISV]]="",Tabla1[[#This Row],[SUB TOTAL]],IF(Tabla1[[#This Row],[ISV]]&gt;0,SUM(Tabla1[[#This Row],[SUB TOTAL]:[ISV]]),""))</f>
        <v/>
      </c>
    </row>
    <row r="57" spans="1:8" ht="16.5" hidden="1" x14ac:dyDescent="0.3">
      <c r="A57" s="27"/>
      <c r="B57" s="31"/>
      <c r="C57" s="26"/>
      <c r="D57" s="28"/>
      <c r="E57" s="28"/>
      <c r="F57" s="39" t="str">
        <f>IF(Tabla1[[#This Row],[CANT.]]="","",Tabla1[[#This Row],[CANT.]]*Tabla1[[#This Row],[PRECIO UNITARIO]])</f>
        <v/>
      </c>
      <c r="G57" s="39" t="str">
        <f>IFERROR(IF(Tabla1[[#This Row],[APLIC.ISV]]="",Tabla1[[#This Row],[SUB TOTAL]]*$J$2,IF(Tabla1[[#This Row],[APLIC.ISV]]="N/A","","")),"")</f>
        <v/>
      </c>
      <c r="H57" s="40" t="str">
        <f>IF(Tabla1[[#This Row],[ISV]]="",Tabla1[[#This Row],[SUB TOTAL]],IF(Tabla1[[#This Row],[ISV]]&gt;0,SUM(Tabla1[[#This Row],[SUB TOTAL]:[ISV]]),""))</f>
        <v/>
      </c>
    </row>
    <row r="58" spans="1:8" ht="16.5" hidden="1" x14ac:dyDescent="0.3">
      <c r="A58" s="27"/>
      <c r="B58" s="31"/>
      <c r="C58" s="26"/>
      <c r="D58" s="28"/>
      <c r="E58" s="28"/>
      <c r="F58" s="39" t="str">
        <f>IF(Tabla1[[#This Row],[CANT.]]="","",Tabla1[[#This Row],[CANT.]]*Tabla1[[#This Row],[PRECIO UNITARIO]])</f>
        <v/>
      </c>
      <c r="G58" s="39" t="str">
        <f>IFERROR(IF(Tabla1[[#This Row],[APLIC.ISV]]="",Tabla1[[#This Row],[SUB TOTAL]]*$J$2,IF(Tabla1[[#This Row],[APLIC.ISV]]="N/A","","")),"")</f>
        <v/>
      </c>
      <c r="H58" s="40" t="str">
        <f>IF(Tabla1[[#This Row],[ISV]]="",Tabla1[[#This Row],[SUB TOTAL]],IF(Tabla1[[#This Row],[ISV]]&gt;0,SUM(Tabla1[[#This Row],[SUB TOTAL]:[ISV]]),""))</f>
        <v/>
      </c>
    </row>
    <row r="59" spans="1:8" ht="16.5" hidden="1" x14ac:dyDescent="0.3">
      <c r="A59" s="27"/>
      <c r="B59" s="31"/>
      <c r="C59" s="26"/>
      <c r="D59" s="28"/>
      <c r="E59" s="28"/>
      <c r="F59" s="39" t="str">
        <f>IF(Tabla1[[#This Row],[CANT.]]="","",Tabla1[[#This Row],[CANT.]]*Tabla1[[#This Row],[PRECIO UNITARIO]])</f>
        <v/>
      </c>
      <c r="G59" s="39" t="str">
        <f>IFERROR(IF(Tabla1[[#This Row],[APLIC.ISV]]="",Tabla1[[#This Row],[SUB TOTAL]]*$J$2,IF(Tabla1[[#This Row],[APLIC.ISV]]="N/A","","")),"")</f>
        <v/>
      </c>
      <c r="H59" s="40" t="str">
        <f>IF(Tabla1[[#This Row],[ISV]]="",Tabla1[[#This Row],[SUB TOTAL]],IF(Tabla1[[#This Row],[ISV]]&gt;0,SUM(Tabla1[[#This Row],[SUB TOTAL]:[ISV]]),""))</f>
        <v/>
      </c>
    </row>
    <row r="60" spans="1:8" ht="16.5" hidden="1" x14ac:dyDescent="0.3">
      <c r="A60" s="27"/>
      <c r="B60" s="31"/>
      <c r="C60" s="26"/>
      <c r="D60" s="28"/>
      <c r="E60" s="28"/>
      <c r="F60" s="39" t="str">
        <f>IF(Tabla1[[#This Row],[CANT.]]="","",Tabla1[[#This Row],[CANT.]]*Tabla1[[#This Row],[PRECIO UNITARIO]])</f>
        <v/>
      </c>
      <c r="G60" s="39" t="str">
        <f>IFERROR(IF(Tabla1[[#This Row],[APLIC.ISV]]="",Tabla1[[#This Row],[SUB TOTAL]]*$J$2,IF(Tabla1[[#This Row],[APLIC.ISV]]="N/A","","")),"")</f>
        <v/>
      </c>
      <c r="H60" s="40" t="str">
        <f>IF(Tabla1[[#This Row],[ISV]]="",Tabla1[[#This Row],[SUB TOTAL]],IF(Tabla1[[#This Row],[ISV]]&gt;0,SUM(Tabla1[[#This Row],[SUB TOTAL]:[ISV]]),""))</f>
        <v/>
      </c>
    </row>
    <row r="61" spans="1:8" ht="16.5" hidden="1" x14ac:dyDescent="0.3">
      <c r="A61" s="27"/>
      <c r="B61" s="31"/>
      <c r="C61" s="26"/>
      <c r="D61" s="28"/>
      <c r="E61" s="28"/>
      <c r="F61" s="39" t="str">
        <f>IF(Tabla1[[#This Row],[CANT.]]="","",Tabla1[[#This Row],[CANT.]]*Tabla1[[#This Row],[PRECIO UNITARIO]])</f>
        <v/>
      </c>
      <c r="G61" s="39" t="str">
        <f>IFERROR(IF(Tabla1[[#This Row],[APLIC.ISV]]="",Tabla1[[#This Row],[SUB TOTAL]]*$J$2,IF(Tabla1[[#This Row],[APLIC.ISV]]="N/A","","")),"")</f>
        <v/>
      </c>
      <c r="H61" s="40" t="str">
        <f>IF(Tabla1[[#This Row],[ISV]]="",Tabla1[[#This Row],[SUB TOTAL]],IF(Tabla1[[#This Row],[ISV]]&gt;0,SUM(Tabla1[[#This Row],[SUB TOTAL]:[ISV]]),""))</f>
        <v/>
      </c>
    </row>
    <row r="62" spans="1:8" ht="16.5" hidden="1" x14ac:dyDescent="0.3">
      <c r="A62" s="27"/>
      <c r="B62" s="31"/>
      <c r="C62" s="26"/>
      <c r="D62" s="28"/>
      <c r="E62" s="28"/>
      <c r="F62" s="39" t="str">
        <f>IF(Tabla1[[#This Row],[CANT.]]="","",Tabla1[[#This Row],[CANT.]]*Tabla1[[#This Row],[PRECIO UNITARIO]])</f>
        <v/>
      </c>
      <c r="G62" s="39" t="str">
        <f>IFERROR(IF(Tabla1[[#This Row],[APLIC.ISV]]="",Tabla1[[#This Row],[SUB TOTAL]]*$J$2,IF(Tabla1[[#This Row],[APLIC.ISV]]="N/A","","")),"")</f>
        <v/>
      </c>
      <c r="H62" s="40" t="str">
        <f>IF(Tabla1[[#This Row],[ISV]]="",Tabla1[[#This Row],[SUB TOTAL]],IF(Tabla1[[#This Row],[ISV]]&gt;0,SUM(Tabla1[[#This Row],[SUB TOTAL]:[ISV]]),""))</f>
        <v/>
      </c>
    </row>
    <row r="63" spans="1:8" ht="16.5" hidden="1" x14ac:dyDescent="0.3">
      <c r="A63" s="27"/>
      <c r="B63" s="31"/>
      <c r="C63" s="26"/>
      <c r="D63" s="28"/>
      <c r="E63" s="28"/>
      <c r="F63" s="39" t="str">
        <f>IF(Tabla1[[#This Row],[CANT.]]="","",Tabla1[[#This Row],[CANT.]]*Tabla1[[#This Row],[PRECIO UNITARIO]])</f>
        <v/>
      </c>
      <c r="G63" s="39" t="str">
        <f>IFERROR(IF(Tabla1[[#This Row],[APLIC.ISV]]="",Tabla1[[#This Row],[SUB TOTAL]]*$J$2,IF(Tabla1[[#This Row],[APLIC.ISV]]="N/A","","")),"")</f>
        <v/>
      </c>
      <c r="H63" s="40" t="str">
        <f>IF(Tabla1[[#This Row],[ISV]]="",Tabla1[[#This Row],[SUB TOTAL]],IF(Tabla1[[#This Row],[ISV]]&gt;0,SUM(Tabla1[[#This Row],[SUB TOTAL]:[ISV]]),""))</f>
        <v/>
      </c>
    </row>
    <row r="64" spans="1:8" ht="16.5" hidden="1" x14ac:dyDescent="0.3">
      <c r="A64" s="27"/>
      <c r="B64" s="31"/>
      <c r="C64" s="26"/>
      <c r="D64" s="28"/>
      <c r="E64" s="28"/>
      <c r="F64" s="39" t="str">
        <f>IF(Tabla1[[#This Row],[CANT.]]="","",Tabla1[[#This Row],[CANT.]]*Tabla1[[#This Row],[PRECIO UNITARIO]])</f>
        <v/>
      </c>
      <c r="G64" s="39" t="str">
        <f>IFERROR(IF(Tabla1[[#This Row],[APLIC.ISV]]="",Tabla1[[#This Row],[SUB TOTAL]]*$J$2,IF(Tabla1[[#This Row],[APLIC.ISV]]="N/A","","")),"")</f>
        <v/>
      </c>
      <c r="H64" s="40" t="str">
        <f>IF(Tabla1[[#This Row],[ISV]]="",Tabla1[[#This Row],[SUB TOTAL]],IF(Tabla1[[#This Row],[ISV]]&gt;0,SUM(Tabla1[[#This Row],[SUB TOTAL]:[ISV]]),""))</f>
        <v/>
      </c>
    </row>
    <row r="65" spans="1:8" ht="16.5" hidden="1" x14ac:dyDescent="0.3">
      <c r="A65" s="27"/>
      <c r="B65" s="31"/>
      <c r="C65" s="26"/>
      <c r="D65" s="28"/>
      <c r="E65" s="28"/>
      <c r="F65" s="39" t="str">
        <f>IF(Tabla1[[#This Row],[CANT.]]="","",Tabla1[[#This Row],[CANT.]]*Tabla1[[#This Row],[PRECIO UNITARIO]])</f>
        <v/>
      </c>
      <c r="G65" s="39" t="str">
        <f>IFERROR(IF(Tabla1[[#This Row],[APLIC.ISV]]="",Tabla1[[#This Row],[SUB TOTAL]]*$J$2,IF(Tabla1[[#This Row],[APLIC.ISV]]="N/A","","")),"")</f>
        <v/>
      </c>
      <c r="H65" s="40" t="str">
        <f>IF(Tabla1[[#This Row],[ISV]]="",Tabla1[[#This Row],[SUB TOTAL]],IF(Tabla1[[#This Row],[ISV]]&gt;0,SUM(Tabla1[[#This Row],[SUB TOTAL]:[ISV]]),""))</f>
        <v/>
      </c>
    </row>
    <row r="66" spans="1:8" ht="16.5" hidden="1" x14ac:dyDescent="0.3">
      <c r="A66" s="27"/>
      <c r="B66" s="31"/>
      <c r="C66" s="26"/>
      <c r="D66" s="28"/>
      <c r="E66" s="28"/>
      <c r="F66" s="39" t="str">
        <f>IF(Tabla1[[#This Row],[CANT.]]="","",Tabla1[[#This Row],[CANT.]]*Tabla1[[#This Row],[PRECIO UNITARIO]])</f>
        <v/>
      </c>
      <c r="G66" s="39" t="str">
        <f>IFERROR(IF(Tabla1[[#This Row],[APLIC.ISV]]="",Tabla1[[#This Row],[SUB TOTAL]]*$J$2,IF(Tabla1[[#This Row],[APLIC.ISV]]="N/A","","")),"")</f>
        <v/>
      </c>
      <c r="H66" s="40" t="str">
        <f>IF(Tabla1[[#This Row],[ISV]]="",Tabla1[[#This Row],[SUB TOTAL]],IF(Tabla1[[#This Row],[ISV]]&gt;0,SUM(Tabla1[[#This Row],[SUB TOTAL]:[ISV]]),""))</f>
        <v/>
      </c>
    </row>
    <row r="67" spans="1:8" ht="16.5" hidden="1" x14ac:dyDescent="0.3">
      <c r="A67" s="27"/>
      <c r="B67" s="31"/>
      <c r="C67" s="26"/>
      <c r="D67" s="28"/>
      <c r="E67" s="28"/>
      <c r="F67" s="39" t="str">
        <f>IF(Tabla1[[#This Row],[CANT.]]="","",Tabla1[[#This Row],[CANT.]]*Tabla1[[#This Row],[PRECIO UNITARIO]])</f>
        <v/>
      </c>
      <c r="G67" s="39" t="str">
        <f>IFERROR(IF(Tabla1[[#This Row],[APLIC.ISV]]="",Tabla1[[#This Row],[SUB TOTAL]]*$J$2,IF(Tabla1[[#This Row],[APLIC.ISV]]="N/A","","")),"")</f>
        <v/>
      </c>
      <c r="H67" s="40" t="str">
        <f>IF(Tabla1[[#This Row],[ISV]]="",Tabla1[[#This Row],[SUB TOTAL]],IF(Tabla1[[#This Row],[ISV]]&gt;0,SUM(Tabla1[[#This Row],[SUB TOTAL]:[ISV]]),""))</f>
        <v/>
      </c>
    </row>
    <row r="68" spans="1:8" ht="16.5" hidden="1" x14ac:dyDescent="0.3">
      <c r="A68" s="27"/>
      <c r="B68" s="31"/>
      <c r="C68" s="26"/>
      <c r="D68" s="28"/>
      <c r="E68" s="28"/>
      <c r="F68" s="39" t="str">
        <f>IF(Tabla1[[#This Row],[CANT.]]="","",Tabla1[[#This Row],[CANT.]]*Tabla1[[#This Row],[PRECIO UNITARIO]])</f>
        <v/>
      </c>
      <c r="G68" s="39" t="str">
        <f>IFERROR(IF(Tabla1[[#This Row],[APLIC.ISV]]="",Tabla1[[#This Row],[SUB TOTAL]]*$J$2,IF(Tabla1[[#This Row],[APLIC.ISV]]="N/A","","")),"")</f>
        <v/>
      </c>
      <c r="H68" s="40" t="str">
        <f>IF(Tabla1[[#This Row],[ISV]]="",Tabla1[[#This Row],[SUB TOTAL]],IF(Tabla1[[#This Row],[ISV]]&gt;0,SUM(Tabla1[[#This Row],[SUB TOTAL]:[ISV]]),""))</f>
        <v/>
      </c>
    </row>
    <row r="69" spans="1:8" ht="16.5" hidden="1" x14ac:dyDescent="0.3">
      <c r="A69" s="27"/>
      <c r="B69" s="31"/>
      <c r="C69" s="26"/>
      <c r="D69" s="28"/>
      <c r="E69" s="28"/>
      <c r="F69" s="39" t="str">
        <f>IF(Tabla1[[#This Row],[CANT.]]="","",Tabla1[[#This Row],[CANT.]]*Tabla1[[#This Row],[PRECIO UNITARIO]])</f>
        <v/>
      </c>
      <c r="G69" s="39" t="str">
        <f>IFERROR(IF(Tabla1[[#This Row],[APLIC.ISV]]="",Tabla1[[#This Row],[SUB TOTAL]]*$J$2,IF(Tabla1[[#This Row],[APLIC.ISV]]="N/A","","")),"")</f>
        <v/>
      </c>
      <c r="H69" s="40" t="str">
        <f>IF(Tabla1[[#This Row],[ISV]]="",Tabla1[[#This Row],[SUB TOTAL]],IF(Tabla1[[#This Row],[ISV]]&gt;0,SUM(Tabla1[[#This Row],[SUB TOTAL]:[ISV]]),""))</f>
        <v/>
      </c>
    </row>
    <row r="70" spans="1:8" ht="16.5" hidden="1" x14ac:dyDescent="0.3">
      <c r="A70" s="27"/>
      <c r="B70" s="31"/>
      <c r="C70" s="26"/>
      <c r="D70" s="28"/>
      <c r="E70" s="28"/>
      <c r="F70" s="39" t="str">
        <f>IF(Tabla1[[#This Row],[CANT.]]="","",Tabla1[[#This Row],[CANT.]]*Tabla1[[#This Row],[PRECIO UNITARIO]])</f>
        <v/>
      </c>
      <c r="G70" s="39" t="str">
        <f>IFERROR(IF(Tabla1[[#This Row],[APLIC.ISV]]="",Tabla1[[#This Row],[SUB TOTAL]]*$J$2,IF(Tabla1[[#This Row],[APLIC.ISV]]="N/A","","")),"")</f>
        <v/>
      </c>
      <c r="H70" s="40" t="str">
        <f>IF(Tabla1[[#This Row],[ISV]]="",Tabla1[[#This Row],[SUB TOTAL]],IF(Tabla1[[#This Row],[ISV]]&gt;0,SUM(Tabla1[[#This Row],[SUB TOTAL]:[ISV]]),""))</f>
        <v/>
      </c>
    </row>
    <row r="71" spans="1:8" ht="16.5" hidden="1" x14ac:dyDescent="0.3">
      <c r="A71" s="27"/>
      <c r="B71" s="31"/>
      <c r="C71" s="26"/>
      <c r="D71" s="28"/>
      <c r="E71" s="28"/>
      <c r="F71" s="39" t="str">
        <f>IF(Tabla1[[#This Row],[CANT.]]="","",Tabla1[[#This Row],[CANT.]]*Tabla1[[#This Row],[PRECIO UNITARIO]])</f>
        <v/>
      </c>
      <c r="G71" s="39" t="str">
        <f>IFERROR(IF(Tabla1[[#This Row],[APLIC.ISV]]="",Tabla1[[#This Row],[SUB TOTAL]]*$J$2,IF(Tabla1[[#This Row],[APLIC.ISV]]="N/A","","")),"")</f>
        <v/>
      </c>
      <c r="H71" s="40" t="str">
        <f>IF(Tabla1[[#This Row],[ISV]]="",Tabla1[[#This Row],[SUB TOTAL]],IF(Tabla1[[#This Row],[ISV]]&gt;0,SUM(Tabla1[[#This Row],[SUB TOTAL]:[ISV]]),""))</f>
        <v/>
      </c>
    </row>
    <row r="72" spans="1:8" ht="16.5" hidden="1" x14ac:dyDescent="0.3">
      <c r="A72" s="27"/>
      <c r="B72" s="31"/>
      <c r="C72" s="26"/>
      <c r="D72" s="28"/>
      <c r="E72" s="28"/>
      <c r="F72" s="39" t="str">
        <f>IF(Tabla1[[#This Row],[CANT.]]="","",Tabla1[[#This Row],[CANT.]]*Tabla1[[#This Row],[PRECIO UNITARIO]])</f>
        <v/>
      </c>
      <c r="G72" s="39" t="str">
        <f>IFERROR(IF(Tabla1[[#This Row],[APLIC.ISV]]="",Tabla1[[#This Row],[SUB TOTAL]]*$J$2,IF(Tabla1[[#This Row],[APLIC.ISV]]="N/A","","")),"")</f>
        <v/>
      </c>
      <c r="H72" s="40" t="str">
        <f>IF(Tabla1[[#This Row],[ISV]]="",Tabla1[[#This Row],[SUB TOTAL]],IF(Tabla1[[#This Row],[ISV]]&gt;0,SUM(Tabla1[[#This Row],[SUB TOTAL]:[ISV]]),""))</f>
        <v/>
      </c>
    </row>
    <row r="73" spans="1:8" ht="16.5" hidden="1" x14ac:dyDescent="0.3">
      <c r="A73" s="27"/>
      <c r="B73" s="31"/>
      <c r="C73" s="26"/>
      <c r="D73" s="28"/>
      <c r="E73" s="28"/>
      <c r="F73" s="39" t="str">
        <f>IF(Tabla1[[#This Row],[CANT.]]="","",Tabla1[[#This Row],[CANT.]]*Tabla1[[#This Row],[PRECIO UNITARIO]])</f>
        <v/>
      </c>
      <c r="G73" s="39" t="str">
        <f>IFERROR(IF(Tabla1[[#This Row],[APLIC.ISV]]="",Tabla1[[#This Row],[SUB TOTAL]]*$J$2,IF(Tabla1[[#This Row],[APLIC.ISV]]="N/A","","")),"")</f>
        <v/>
      </c>
      <c r="H73" s="40" t="str">
        <f>IF(Tabla1[[#This Row],[ISV]]="",Tabla1[[#This Row],[SUB TOTAL]],IF(Tabla1[[#This Row],[ISV]]&gt;0,SUM(Tabla1[[#This Row],[SUB TOTAL]:[ISV]]),""))</f>
        <v/>
      </c>
    </row>
    <row r="74" spans="1:8" ht="16.5" hidden="1" x14ac:dyDescent="0.3">
      <c r="A74" s="27"/>
      <c r="B74" s="31"/>
      <c r="C74" s="26"/>
      <c r="D74" s="28"/>
      <c r="E74" s="28"/>
      <c r="F74" s="39" t="str">
        <f>IF(Tabla1[[#This Row],[CANT.]]="","",Tabla1[[#This Row],[CANT.]]*Tabla1[[#This Row],[PRECIO UNITARIO]])</f>
        <v/>
      </c>
      <c r="G74" s="39" t="str">
        <f>IFERROR(IF(Tabla1[[#This Row],[APLIC.ISV]]="",Tabla1[[#This Row],[SUB TOTAL]]*$J$2,IF(Tabla1[[#This Row],[APLIC.ISV]]="N/A","","")),"")</f>
        <v/>
      </c>
      <c r="H74" s="40" t="str">
        <f>IF(Tabla1[[#This Row],[ISV]]="",Tabla1[[#This Row],[SUB TOTAL]],IF(Tabla1[[#This Row],[ISV]]&gt;0,SUM(Tabla1[[#This Row],[SUB TOTAL]:[ISV]]),""))</f>
        <v/>
      </c>
    </row>
    <row r="75" spans="1:8" ht="16.5" hidden="1" x14ac:dyDescent="0.3">
      <c r="A75" s="27"/>
      <c r="B75" s="31"/>
      <c r="C75" s="26"/>
      <c r="D75" s="28"/>
      <c r="E75" s="28"/>
      <c r="F75" s="39" t="str">
        <f>IF(Tabla1[[#This Row],[CANT.]]="","",Tabla1[[#This Row],[CANT.]]*Tabla1[[#This Row],[PRECIO UNITARIO]])</f>
        <v/>
      </c>
      <c r="G75" s="39" t="str">
        <f>IFERROR(IF(Tabla1[[#This Row],[APLIC.ISV]]="",Tabla1[[#This Row],[SUB TOTAL]]*$J$2,IF(Tabla1[[#This Row],[APLIC.ISV]]="N/A","","")),"")</f>
        <v/>
      </c>
      <c r="H75" s="40" t="str">
        <f>IF(Tabla1[[#This Row],[ISV]]="",Tabla1[[#This Row],[SUB TOTAL]],IF(Tabla1[[#This Row],[ISV]]&gt;0,SUM(Tabla1[[#This Row],[SUB TOTAL]:[ISV]]),""))</f>
        <v/>
      </c>
    </row>
    <row r="76" spans="1:8" ht="16.5" hidden="1" x14ac:dyDescent="0.3">
      <c r="A76" s="27"/>
      <c r="B76" s="31"/>
      <c r="C76" s="26"/>
      <c r="D76" s="28"/>
      <c r="E76" s="28"/>
      <c r="F76" s="39" t="str">
        <f>IF(Tabla1[[#This Row],[CANT.]]="","",Tabla1[[#This Row],[CANT.]]*Tabla1[[#This Row],[PRECIO UNITARIO]])</f>
        <v/>
      </c>
      <c r="G76" s="39" t="str">
        <f>IFERROR(IF(Tabla1[[#This Row],[APLIC.ISV]]="",Tabla1[[#This Row],[SUB TOTAL]]*$J$2,IF(Tabla1[[#This Row],[APLIC.ISV]]="N/A","","")),"")</f>
        <v/>
      </c>
      <c r="H76" s="40" t="str">
        <f>IF(Tabla1[[#This Row],[ISV]]="",Tabla1[[#This Row],[SUB TOTAL]],IF(Tabla1[[#This Row],[ISV]]&gt;0,SUM(Tabla1[[#This Row],[SUB TOTAL]:[ISV]]),""))</f>
        <v/>
      </c>
    </row>
    <row r="77" spans="1:8" ht="16.5" hidden="1" x14ac:dyDescent="0.3">
      <c r="A77" s="27"/>
      <c r="B77" s="31"/>
      <c r="C77" s="26"/>
      <c r="D77" s="28"/>
      <c r="E77" s="28"/>
      <c r="F77" s="39" t="str">
        <f>IF(Tabla1[[#This Row],[CANT.]]="","",Tabla1[[#This Row],[CANT.]]*Tabla1[[#This Row],[PRECIO UNITARIO]])</f>
        <v/>
      </c>
      <c r="G77" s="39" t="str">
        <f>IFERROR(IF(Tabla1[[#This Row],[APLIC.ISV]]="",Tabla1[[#This Row],[SUB TOTAL]]*$J$2,IF(Tabla1[[#This Row],[APLIC.ISV]]="N/A","","")),"")</f>
        <v/>
      </c>
      <c r="H77" s="40" t="str">
        <f>IF(Tabla1[[#This Row],[ISV]]="",Tabla1[[#This Row],[SUB TOTAL]],IF(Tabla1[[#This Row],[ISV]]&gt;0,SUM(Tabla1[[#This Row],[SUB TOTAL]:[ISV]]),""))</f>
        <v/>
      </c>
    </row>
    <row r="78" spans="1:8" ht="16.5" hidden="1" x14ac:dyDescent="0.3">
      <c r="A78" s="27"/>
      <c r="B78" s="31"/>
      <c r="C78" s="26"/>
      <c r="D78" s="28"/>
      <c r="E78" s="28"/>
      <c r="F78" s="39" t="str">
        <f>IF(Tabla1[[#This Row],[CANT.]]="","",Tabla1[[#This Row],[CANT.]]*Tabla1[[#This Row],[PRECIO UNITARIO]])</f>
        <v/>
      </c>
      <c r="G78" s="39" t="str">
        <f>IFERROR(IF(Tabla1[[#This Row],[APLIC.ISV]]="",Tabla1[[#This Row],[SUB TOTAL]]*$J$2,IF(Tabla1[[#This Row],[APLIC.ISV]]="N/A","","")),"")</f>
        <v/>
      </c>
      <c r="H78" s="40" t="str">
        <f>IF(Tabla1[[#This Row],[ISV]]="",Tabla1[[#This Row],[SUB TOTAL]],IF(Tabla1[[#This Row],[ISV]]&gt;0,SUM(Tabla1[[#This Row],[SUB TOTAL]:[ISV]]),""))</f>
        <v/>
      </c>
    </row>
    <row r="79" spans="1:8" ht="16.5" hidden="1" x14ac:dyDescent="0.3">
      <c r="A79" s="27"/>
      <c r="B79" s="31"/>
      <c r="C79" s="26"/>
      <c r="D79" s="28"/>
      <c r="E79" s="28"/>
      <c r="F79" s="39" t="str">
        <f>IF(Tabla1[[#This Row],[CANT.]]="","",Tabla1[[#This Row],[CANT.]]*Tabla1[[#This Row],[PRECIO UNITARIO]])</f>
        <v/>
      </c>
      <c r="G79" s="39" t="str">
        <f>IFERROR(IF(Tabla1[[#This Row],[APLIC.ISV]]="",Tabla1[[#This Row],[SUB TOTAL]]*$J$2,IF(Tabla1[[#This Row],[APLIC.ISV]]="N/A","","")),"")</f>
        <v/>
      </c>
      <c r="H79" s="40" t="str">
        <f>IF(Tabla1[[#This Row],[ISV]]="",Tabla1[[#This Row],[SUB TOTAL]],IF(Tabla1[[#This Row],[ISV]]&gt;0,SUM(Tabla1[[#This Row],[SUB TOTAL]:[ISV]]),""))</f>
        <v/>
      </c>
    </row>
    <row r="80" spans="1:8" ht="16.5" hidden="1" x14ac:dyDescent="0.3">
      <c r="A80" s="27"/>
      <c r="B80" s="31"/>
      <c r="C80" s="26"/>
      <c r="D80" s="28"/>
      <c r="E80" s="28"/>
      <c r="F80" s="39" t="str">
        <f>IF(Tabla1[[#This Row],[CANT.]]="","",Tabla1[[#This Row],[CANT.]]*Tabla1[[#This Row],[PRECIO UNITARIO]])</f>
        <v/>
      </c>
      <c r="G80" s="39" t="str">
        <f>IFERROR(IF(Tabla1[[#This Row],[APLIC.ISV]]="",Tabla1[[#This Row],[SUB TOTAL]]*$J$2,IF(Tabla1[[#This Row],[APLIC.ISV]]="N/A","","")),"")</f>
        <v/>
      </c>
      <c r="H80" s="40" t="str">
        <f>IF(Tabla1[[#This Row],[ISV]]="",Tabla1[[#This Row],[SUB TOTAL]],IF(Tabla1[[#This Row],[ISV]]&gt;0,SUM(Tabla1[[#This Row],[SUB TOTAL]:[ISV]]),""))</f>
        <v/>
      </c>
    </row>
    <row r="81" spans="1:8" ht="16.5" hidden="1" x14ac:dyDescent="0.3">
      <c r="A81" s="27"/>
      <c r="B81" s="31"/>
      <c r="C81" s="26"/>
      <c r="D81" s="28"/>
      <c r="E81" s="28"/>
      <c r="F81" s="39" t="str">
        <f>IF(Tabla1[[#This Row],[CANT.]]="","",Tabla1[[#This Row],[CANT.]]*Tabla1[[#This Row],[PRECIO UNITARIO]])</f>
        <v/>
      </c>
      <c r="G81" s="39" t="str">
        <f>IFERROR(IF(Tabla1[[#This Row],[APLIC.ISV]]="",Tabla1[[#This Row],[SUB TOTAL]]*$J$2,IF(Tabla1[[#This Row],[APLIC.ISV]]="N/A","","")),"")</f>
        <v/>
      </c>
      <c r="H81" s="40" t="str">
        <f>IF(Tabla1[[#This Row],[ISV]]="",Tabla1[[#This Row],[SUB TOTAL]],IF(Tabla1[[#This Row],[ISV]]&gt;0,SUM(Tabla1[[#This Row],[SUB TOTAL]:[ISV]]),""))</f>
        <v/>
      </c>
    </row>
    <row r="82" spans="1:8" x14ac:dyDescent="0.4">
      <c r="A82" s="51">
        <f>SUBTOTAL(103,Tabla1[CANT.])</f>
        <v>22</v>
      </c>
      <c r="B82" s="51">
        <f>SUBTOTAL(103,Tabla1[UNIDAD MEDIDA])</f>
        <v>23</v>
      </c>
      <c r="C82" s="51">
        <f>SUBTOTAL(103,Tabla1[DESCRIPCIÓN])</f>
        <v>23</v>
      </c>
      <c r="D82" s="51">
        <f>SUBTOTAL(103,Tabla1[APLIC.ISV])</f>
        <v>0</v>
      </c>
      <c r="E82" s="52">
        <f>SUBTOTAL(103,Tabla1[PRECIO UNITARIO])</f>
        <v>0</v>
      </c>
      <c r="F82" s="53">
        <f>SUBTOTAL(109,Tabla1[SUB TOTAL])</f>
        <v>0</v>
      </c>
      <c r="G82" s="53">
        <f>SUBTOTAL(109,Tabla1[ISV])</f>
        <v>0</v>
      </c>
      <c r="H82" s="53">
        <f>SUBTOTAL(109,Tabla1[TOTAL])</f>
        <v>0</v>
      </c>
    </row>
    <row r="83" spans="1:8" ht="6.9" customHeight="1" x14ac:dyDescent="0.3">
      <c r="A83" s="20"/>
      <c r="B83" s="20"/>
      <c r="C83" s="20"/>
      <c r="D83" s="21"/>
      <c r="E83" s="21"/>
      <c r="F83" s="21"/>
      <c r="G83" s="21"/>
    </row>
    <row r="84" spans="1:8" ht="16.5" x14ac:dyDescent="0.3">
      <c r="A84" s="4"/>
      <c r="B84" s="4"/>
      <c r="C84" s="4"/>
      <c r="D84" s="4"/>
      <c r="E84" s="4"/>
      <c r="F84" s="3"/>
      <c r="G84" s="67" t="s">
        <v>73</v>
      </c>
      <c r="H84" s="67"/>
    </row>
    <row r="85" spans="1:8" ht="6.9" customHeight="1" x14ac:dyDescent="0.3">
      <c r="A85" s="4"/>
      <c r="B85" s="4"/>
      <c r="C85" s="4"/>
      <c r="D85" s="4"/>
      <c r="E85" s="4"/>
      <c r="F85" s="3"/>
      <c r="G85" s="22"/>
      <c r="H85" s="23"/>
    </row>
    <row r="86" spans="1:8" ht="16.5" x14ac:dyDescent="0.3">
      <c r="A86" s="4"/>
      <c r="B86" s="4"/>
      <c r="C86" s="4"/>
      <c r="D86" s="4"/>
      <c r="E86" s="4"/>
      <c r="F86" s="4"/>
      <c r="G86" s="9" t="s">
        <v>74</v>
      </c>
      <c r="H86" s="43">
        <f>Tabla1[[#Totals],[SUB TOTAL]]</f>
        <v>0</v>
      </c>
    </row>
    <row r="87" spans="1:8" ht="16.5" x14ac:dyDescent="0.3">
      <c r="A87" s="4"/>
      <c r="B87" s="4"/>
      <c r="C87" s="4"/>
      <c r="D87" s="4"/>
      <c r="E87" s="4"/>
      <c r="F87" s="4"/>
      <c r="G87" s="25">
        <f>J2</f>
        <v>0.15</v>
      </c>
      <c r="H87" s="44">
        <f>Tabla1[[#Totals],[ISV]]</f>
        <v>0</v>
      </c>
    </row>
    <row r="88" spans="1:8" ht="16.5" x14ac:dyDescent="0.3">
      <c r="A88" s="4"/>
      <c r="B88" s="4"/>
      <c r="C88" s="4"/>
      <c r="D88" s="4"/>
      <c r="E88" s="4"/>
      <c r="F88" s="4"/>
      <c r="G88" s="10" t="s">
        <v>1</v>
      </c>
      <c r="H88" s="45">
        <f>Tabla1[[#Totals],[TOTAL]]</f>
        <v>0</v>
      </c>
    </row>
    <row r="89" spans="1:8" ht="16.5" customHeight="1" x14ac:dyDescent="0.3">
      <c r="A89" s="4"/>
      <c r="B89" s="4"/>
      <c r="C89" s="4"/>
      <c r="D89" s="4"/>
      <c r="E89" s="4"/>
      <c r="F89" s="4"/>
      <c r="G89" s="4"/>
      <c r="H89" s="4"/>
    </row>
    <row r="90" spans="1:8" ht="16.5" customHeight="1" x14ac:dyDescent="0.3">
      <c r="A90" s="64" t="s">
        <v>92</v>
      </c>
      <c r="B90" s="64"/>
      <c r="C90" s="64"/>
      <c r="D90" s="64"/>
      <c r="E90" s="64"/>
      <c r="F90" s="64"/>
      <c r="G90" s="64"/>
      <c r="H90" s="4"/>
    </row>
    <row r="91" spans="1:8" ht="54.9" customHeight="1" x14ac:dyDescent="0.3">
      <c r="A91" s="58" t="s">
        <v>89</v>
      </c>
      <c r="B91" s="59"/>
      <c r="C91" s="32" t="s">
        <v>91</v>
      </c>
      <c r="D91" s="69" t="s">
        <v>88</v>
      </c>
      <c r="E91" s="69"/>
      <c r="F91" s="33" t="s">
        <v>90</v>
      </c>
      <c r="G91" s="34"/>
      <c r="H91" s="4"/>
    </row>
    <row r="92" spans="1:8" ht="6.9" customHeight="1" x14ac:dyDescent="0.3">
      <c r="A92" s="35"/>
      <c r="B92" s="36"/>
      <c r="C92" s="37"/>
      <c r="D92" s="37"/>
      <c r="E92" s="37"/>
      <c r="F92" s="37"/>
      <c r="G92" s="38"/>
      <c r="H92" s="4"/>
    </row>
    <row r="93" spans="1:8" ht="16.5" customHeight="1" x14ac:dyDescent="0.3">
      <c r="C93" s="4"/>
      <c r="D93" s="4"/>
      <c r="E93" s="4"/>
      <c r="F93" s="4"/>
      <c r="G93" s="4"/>
      <c r="H93" s="4"/>
    </row>
    <row r="94" spans="1:8" ht="16.5" customHeight="1" x14ac:dyDescent="0.3">
      <c r="A94" s="64" t="s">
        <v>93</v>
      </c>
      <c r="B94" s="64"/>
      <c r="C94" s="64"/>
      <c r="D94" s="64"/>
      <c r="E94" s="64"/>
      <c r="F94" s="64"/>
      <c r="G94" s="64"/>
      <c r="H94" s="4"/>
    </row>
    <row r="95" spans="1:8" ht="54.9" customHeight="1" x14ac:dyDescent="0.3">
      <c r="A95" s="58" t="s">
        <v>89</v>
      </c>
      <c r="B95" s="59"/>
      <c r="C95" s="32" t="s">
        <v>91</v>
      </c>
      <c r="D95" s="69" t="s">
        <v>88</v>
      </c>
      <c r="E95" s="69"/>
      <c r="F95" s="33" t="s">
        <v>90</v>
      </c>
      <c r="G95" s="34"/>
      <c r="H95" s="4"/>
    </row>
    <row r="96" spans="1:8" ht="6.9" customHeight="1" x14ac:dyDescent="0.3">
      <c r="A96" s="35"/>
      <c r="B96" s="36"/>
      <c r="C96" s="37"/>
      <c r="D96" s="37"/>
      <c r="E96" s="37"/>
      <c r="F96" s="37"/>
      <c r="G96" s="38"/>
      <c r="H96" s="4"/>
    </row>
    <row r="97" spans="1:8" ht="16.5" customHeight="1" x14ac:dyDescent="0.3">
      <c r="A97" s="4"/>
      <c r="B97" s="4"/>
      <c r="C97" s="4"/>
      <c r="D97" s="4"/>
      <c r="E97" s="4"/>
      <c r="F97" s="4"/>
      <c r="G97" s="4"/>
      <c r="H97" s="4"/>
    </row>
    <row r="98" spans="1:8" ht="16.5" customHeight="1" x14ac:dyDescent="0.4">
      <c r="A98" s="30" t="s">
        <v>76</v>
      </c>
      <c r="B98" s="30"/>
      <c r="C98" s="30"/>
      <c r="D98" s="30"/>
      <c r="E98" s="30"/>
      <c r="F98" s="30"/>
      <c r="G98" s="29" t="s">
        <v>69</v>
      </c>
      <c r="H98" s="41">
        <v>43146</v>
      </c>
    </row>
  </sheetData>
  <sheetProtection algorithmName="SHA-512" hashValue="Q63LWaBkhGAUF0ChqEGCBJBsz9q4sWTn331HGtWIqlw2XHoIG3/sVfswusCF8XF7I15/j0tCz92Mjoh9b5zm9Q==" saltValue="COz9SpLdNg1+JtxD5suTHw==" spinCount="100000" sheet="1" selectLockedCells="1" autoFilter="0" pivotTables="0"/>
  <mergeCells count="21">
    <mergeCell ref="A95:B95"/>
    <mergeCell ref="A90:G90"/>
    <mergeCell ref="A94:G94"/>
    <mergeCell ref="A19:H19"/>
    <mergeCell ref="A17:H17"/>
    <mergeCell ref="G84:H84"/>
    <mergeCell ref="A20:H20"/>
    <mergeCell ref="D91:E91"/>
    <mergeCell ref="D95:E95"/>
    <mergeCell ref="C16:H16"/>
    <mergeCell ref="A9:B9"/>
    <mergeCell ref="A11:B11"/>
    <mergeCell ref="C9:H9"/>
    <mergeCell ref="A91:B91"/>
    <mergeCell ref="C11:D11"/>
    <mergeCell ref="C13:D13"/>
    <mergeCell ref="A16:B16"/>
    <mergeCell ref="A14:B15"/>
    <mergeCell ref="C14:H15"/>
    <mergeCell ref="G11:H11"/>
    <mergeCell ref="G13:H13"/>
  </mergeCells>
  <conditionalFormatting sqref="H88">
    <cfRule type="expression" dxfId="20" priority="2">
      <formula>IF(H88&gt;0,H88,"")</formula>
    </cfRule>
  </conditionalFormatting>
  <printOptions horizontalCentered="1"/>
  <pageMargins left="0.31496062992125984" right="0.31496062992125984" top="0.35433070866141736" bottom="0.9055118110236221" header="0.31496062992125984" footer="0.31496062992125984"/>
  <pageSetup scale="80" orientation="portrait" horizontalDpi="4294967293" verticalDpi="4294967293" r:id="rId1"/>
  <headerFooter>
    <oddHeader>&amp;C&amp;"+,Negrita"&amp;18&amp;K002060SECRETARÍA DE SALUD&amp;"+,Normal"&amp;K01+000
&amp;11&amp;K0070C0COTIZACIÓN</oddHeader>
    <oddFooter>&amp;L&amp;G&amp;RPágina &amp;P de &amp;N</oddFooter>
  </headerFooter>
  <legacy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'TABLA DE DATOS'!$D$2:$D$3</xm:f>
          </x14:formula1>
          <xm:sqref>D22:D81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Normal="100" workbookViewId="0">
      <selection activeCell="D2" sqref="D2"/>
    </sheetView>
  </sheetViews>
  <sheetFormatPr baseColWidth="10" defaultRowHeight="14.4" x14ac:dyDescent="0.3"/>
  <cols>
    <col min="1" max="1" width="3.33203125" bestFit="1" customWidth="1"/>
    <col min="2" max="2" width="3.5546875" bestFit="1" customWidth="1"/>
    <col min="3" max="3" width="64.6640625" bestFit="1" customWidth="1"/>
  </cols>
  <sheetData>
    <row r="1" spans="1:4" ht="15" x14ac:dyDescent="0.25">
      <c r="A1" s="1" t="s">
        <v>4</v>
      </c>
      <c r="B1" s="1" t="s">
        <v>3</v>
      </c>
      <c r="C1" s="1" t="s">
        <v>5</v>
      </c>
      <c r="D1" s="1" t="s">
        <v>81</v>
      </c>
    </row>
    <row r="2" spans="1:4" ht="15" x14ac:dyDescent="0.25">
      <c r="A2" s="2">
        <v>1</v>
      </c>
      <c r="B2" s="2">
        <v>1</v>
      </c>
      <c r="C2" s="2" t="s">
        <v>6</v>
      </c>
      <c r="D2" s="2"/>
    </row>
    <row r="3" spans="1:4" x14ac:dyDescent="0.3">
      <c r="A3" s="2">
        <v>2</v>
      </c>
      <c r="B3" s="2">
        <v>3</v>
      </c>
      <c r="C3" s="2" t="s">
        <v>7</v>
      </c>
      <c r="D3" s="2" t="s">
        <v>79</v>
      </c>
    </row>
    <row r="4" spans="1:4" ht="15" x14ac:dyDescent="0.25">
      <c r="A4" s="2">
        <v>3</v>
      </c>
      <c r="B4" s="2">
        <v>4</v>
      </c>
      <c r="C4" s="2" t="s">
        <v>8</v>
      </c>
      <c r="D4" s="2"/>
    </row>
    <row r="5" spans="1:4" ht="15" x14ac:dyDescent="0.25">
      <c r="A5" s="2">
        <v>4</v>
      </c>
      <c r="B5" s="2">
        <v>5</v>
      </c>
      <c r="C5" s="2" t="s">
        <v>9</v>
      </c>
      <c r="D5" s="2"/>
    </row>
    <row r="6" spans="1:4" ht="15" x14ac:dyDescent="0.25">
      <c r="A6" s="2">
        <v>5</v>
      </c>
      <c r="B6" s="2">
        <v>6</v>
      </c>
      <c r="C6" s="2" t="s">
        <v>10</v>
      </c>
      <c r="D6" s="2"/>
    </row>
    <row r="7" spans="1:4" x14ac:dyDescent="0.3">
      <c r="A7" s="2">
        <v>6</v>
      </c>
      <c r="B7" s="2">
        <v>7</v>
      </c>
      <c r="C7" s="2" t="s">
        <v>11</v>
      </c>
      <c r="D7" s="2"/>
    </row>
    <row r="8" spans="1:4" x14ac:dyDescent="0.3">
      <c r="A8" s="2">
        <v>7</v>
      </c>
      <c r="B8" s="2">
        <v>8</v>
      </c>
      <c r="C8" s="2" t="s">
        <v>56</v>
      </c>
      <c r="D8" s="2"/>
    </row>
    <row r="9" spans="1:4" x14ac:dyDescent="0.3">
      <c r="A9" s="2">
        <v>8</v>
      </c>
      <c r="B9" s="2">
        <v>9</v>
      </c>
      <c r="C9" s="2" t="s">
        <v>57</v>
      </c>
      <c r="D9" s="2"/>
    </row>
    <row r="10" spans="1:4" ht="15" x14ac:dyDescent="0.25">
      <c r="A10" s="2">
        <v>9</v>
      </c>
      <c r="B10" s="2">
        <v>10</v>
      </c>
      <c r="C10" s="2" t="s">
        <v>12</v>
      </c>
      <c r="D10" s="2"/>
    </row>
    <row r="11" spans="1:4" ht="15" x14ac:dyDescent="0.25">
      <c r="A11" s="2">
        <v>10</v>
      </c>
      <c r="B11" s="2">
        <v>11</v>
      </c>
      <c r="C11" s="2" t="s">
        <v>13</v>
      </c>
      <c r="D11" s="2"/>
    </row>
    <row r="12" spans="1:4" x14ac:dyDescent="0.3">
      <c r="A12" s="2">
        <v>11</v>
      </c>
      <c r="B12" s="2">
        <v>12</v>
      </c>
      <c r="C12" s="2" t="s">
        <v>58</v>
      </c>
      <c r="D12" s="2"/>
    </row>
    <row r="13" spans="1:4" ht="15" x14ac:dyDescent="0.25">
      <c r="A13" s="2">
        <v>12</v>
      </c>
      <c r="B13" s="2">
        <v>13</v>
      </c>
      <c r="C13" s="2" t="s">
        <v>14</v>
      </c>
      <c r="D13" s="2"/>
    </row>
    <row r="14" spans="1:4" ht="15" x14ac:dyDescent="0.25">
      <c r="A14" s="2">
        <v>13</v>
      </c>
      <c r="B14" s="2">
        <v>14</v>
      </c>
      <c r="C14" s="2" t="s">
        <v>15</v>
      </c>
      <c r="D14" s="2"/>
    </row>
    <row r="15" spans="1:4" ht="15" x14ac:dyDescent="0.25">
      <c r="A15" s="2">
        <v>14</v>
      </c>
      <c r="B15" s="2">
        <v>15</v>
      </c>
      <c r="C15" s="2" t="s">
        <v>16</v>
      </c>
      <c r="D15" s="2"/>
    </row>
    <row r="16" spans="1:4" ht="15" x14ac:dyDescent="0.25">
      <c r="A16" s="2">
        <v>15</v>
      </c>
      <c r="B16" s="2">
        <v>16</v>
      </c>
      <c r="C16" s="2" t="s">
        <v>63</v>
      </c>
      <c r="D16" s="2"/>
    </row>
    <row r="17" spans="1:4" ht="15" x14ac:dyDescent="0.25">
      <c r="A17" s="2">
        <v>16</v>
      </c>
      <c r="B17" s="2">
        <v>17</v>
      </c>
      <c r="C17" s="2" t="s">
        <v>18</v>
      </c>
      <c r="D17" s="2"/>
    </row>
    <row r="18" spans="1:4" ht="15" x14ac:dyDescent="0.25">
      <c r="A18" s="2">
        <v>17</v>
      </c>
      <c r="B18" s="2">
        <v>18</v>
      </c>
      <c r="C18" s="2" t="s">
        <v>17</v>
      </c>
      <c r="D18" s="2"/>
    </row>
    <row r="19" spans="1:4" ht="15" x14ac:dyDescent="0.25">
      <c r="A19" s="2">
        <v>18</v>
      </c>
      <c r="B19" s="2">
        <v>19</v>
      </c>
      <c r="C19" s="2" t="s">
        <v>19</v>
      </c>
      <c r="D19" s="2"/>
    </row>
    <row r="20" spans="1:4" x14ac:dyDescent="0.3">
      <c r="A20" s="2">
        <v>19</v>
      </c>
      <c r="B20" s="2">
        <v>20</v>
      </c>
      <c r="C20" s="2" t="s">
        <v>20</v>
      </c>
      <c r="D20" s="2"/>
    </row>
    <row r="21" spans="1:4" x14ac:dyDescent="0.3">
      <c r="A21" s="2">
        <v>20</v>
      </c>
      <c r="B21" s="2">
        <v>21</v>
      </c>
      <c r="C21" s="2" t="s">
        <v>21</v>
      </c>
      <c r="D21" s="2"/>
    </row>
    <row r="22" spans="1:4" x14ac:dyDescent="0.3">
      <c r="A22" s="2">
        <v>21</v>
      </c>
      <c r="B22" s="2">
        <v>22</v>
      </c>
      <c r="C22" s="2" t="s">
        <v>59</v>
      </c>
      <c r="D22" s="2"/>
    </row>
    <row r="23" spans="1:4" ht="15" x14ac:dyDescent="0.25">
      <c r="A23" s="2">
        <v>22</v>
      </c>
      <c r="B23" s="2">
        <v>23</v>
      </c>
      <c r="C23" s="2" t="s">
        <v>22</v>
      </c>
      <c r="D23" s="2"/>
    </row>
    <row r="24" spans="1:4" ht="15" x14ac:dyDescent="0.25">
      <c r="A24" s="2">
        <v>23</v>
      </c>
      <c r="B24" s="2">
        <v>24</v>
      </c>
      <c r="C24" s="2" t="s">
        <v>23</v>
      </c>
      <c r="D24" s="2"/>
    </row>
    <row r="25" spans="1:4" ht="15" x14ac:dyDescent="0.25">
      <c r="A25" s="2">
        <v>24</v>
      </c>
      <c r="B25" s="2">
        <v>25</v>
      </c>
      <c r="C25" s="2" t="s">
        <v>2</v>
      </c>
      <c r="D25" s="2"/>
    </row>
    <row r="26" spans="1:4" ht="15" x14ac:dyDescent="0.25">
      <c r="A26" s="2">
        <v>25</v>
      </c>
      <c r="B26" s="2">
        <v>26</v>
      </c>
      <c r="C26" s="2" t="s">
        <v>24</v>
      </c>
      <c r="D26" s="2"/>
    </row>
    <row r="27" spans="1:4" x14ac:dyDescent="0.3">
      <c r="A27" s="2">
        <v>26</v>
      </c>
      <c r="B27" s="2">
        <v>27</v>
      </c>
      <c r="C27" s="2" t="s">
        <v>60</v>
      </c>
      <c r="D27" s="2"/>
    </row>
    <row r="28" spans="1:4" ht="15" x14ac:dyDescent="0.25">
      <c r="A28" s="2">
        <v>27</v>
      </c>
      <c r="B28" s="2">
        <v>28</v>
      </c>
      <c r="C28" s="2" t="s">
        <v>25</v>
      </c>
      <c r="D28" s="2"/>
    </row>
    <row r="29" spans="1:4" ht="15" x14ac:dyDescent="0.25">
      <c r="A29" s="2">
        <v>28</v>
      </c>
      <c r="B29" s="2">
        <v>29</v>
      </c>
      <c r="C29" s="2" t="s">
        <v>26</v>
      </c>
      <c r="D29" s="2"/>
    </row>
    <row r="30" spans="1:4" x14ac:dyDescent="0.3">
      <c r="A30" s="2">
        <v>29</v>
      </c>
      <c r="B30" s="2">
        <v>30</v>
      </c>
      <c r="C30" s="2" t="s">
        <v>61</v>
      </c>
      <c r="D30" s="2"/>
    </row>
    <row r="31" spans="1:4" x14ac:dyDescent="0.3">
      <c r="A31" s="2">
        <v>30</v>
      </c>
      <c r="B31" s="2">
        <v>31</v>
      </c>
      <c r="C31" s="2" t="s">
        <v>27</v>
      </c>
      <c r="D31" s="2"/>
    </row>
    <row r="32" spans="1:4" ht="15" x14ac:dyDescent="0.25">
      <c r="A32" s="2">
        <v>31</v>
      </c>
      <c r="B32" s="2">
        <v>32</v>
      </c>
      <c r="C32" s="2" t="s">
        <v>28</v>
      </c>
      <c r="D32" s="2"/>
    </row>
    <row r="33" spans="1:4" x14ac:dyDescent="0.3">
      <c r="A33" s="2">
        <v>32</v>
      </c>
      <c r="B33" s="2">
        <v>33</v>
      </c>
      <c r="C33" s="2" t="s">
        <v>29</v>
      </c>
      <c r="D33" s="2"/>
    </row>
    <row r="34" spans="1:4" x14ac:dyDescent="0.3">
      <c r="A34" s="2">
        <v>33</v>
      </c>
      <c r="B34" s="2">
        <v>34</v>
      </c>
      <c r="C34" s="2" t="s">
        <v>30</v>
      </c>
      <c r="D34" s="2"/>
    </row>
    <row r="35" spans="1:4" ht="15" x14ac:dyDescent="0.25">
      <c r="A35" s="2">
        <v>34</v>
      </c>
      <c r="B35" s="2">
        <v>35</v>
      </c>
      <c r="C35" s="2" t="s">
        <v>31</v>
      </c>
      <c r="D35" s="2"/>
    </row>
    <row r="36" spans="1:4" x14ac:dyDescent="0.3">
      <c r="A36" s="2">
        <v>35</v>
      </c>
      <c r="B36" s="2">
        <v>36</v>
      </c>
      <c r="C36" s="2" t="s">
        <v>32</v>
      </c>
      <c r="D36" s="2"/>
    </row>
    <row r="37" spans="1:4" x14ac:dyDescent="0.3">
      <c r="A37" s="2">
        <v>36</v>
      </c>
      <c r="B37" s="2">
        <v>37</v>
      </c>
      <c r="C37" s="2" t="s">
        <v>33</v>
      </c>
      <c r="D37" s="2"/>
    </row>
    <row r="38" spans="1:4" ht="15" x14ac:dyDescent="0.25">
      <c r="A38" s="2">
        <v>37</v>
      </c>
      <c r="B38" s="2">
        <v>38</v>
      </c>
      <c r="C38" s="2" t="s">
        <v>34</v>
      </c>
      <c r="D38" s="2"/>
    </row>
    <row r="39" spans="1:4" x14ac:dyDescent="0.3">
      <c r="A39" s="2">
        <v>38</v>
      </c>
      <c r="B39" s="2">
        <v>39</v>
      </c>
      <c r="C39" s="2" t="s">
        <v>35</v>
      </c>
      <c r="D39" s="2"/>
    </row>
    <row r="40" spans="1:4" x14ac:dyDescent="0.3">
      <c r="A40" s="2">
        <v>39</v>
      </c>
      <c r="B40" s="2">
        <v>40</v>
      </c>
      <c r="C40" s="2" t="s">
        <v>36</v>
      </c>
      <c r="D40" s="2"/>
    </row>
    <row r="41" spans="1:4" x14ac:dyDescent="0.3">
      <c r="A41" s="2">
        <v>40</v>
      </c>
      <c r="B41" s="2">
        <v>41</v>
      </c>
      <c r="C41" s="2" t="s">
        <v>37</v>
      </c>
      <c r="D41" s="2"/>
    </row>
    <row r="42" spans="1:4" x14ac:dyDescent="0.3">
      <c r="A42" s="2">
        <v>41</v>
      </c>
      <c r="B42" s="2">
        <v>42</v>
      </c>
      <c r="C42" s="2" t="s">
        <v>38</v>
      </c>
      <c r="D42" s="2"/>
    </row>
    <row r="43" spans="1:4" x14ac:dyDescent="0.3">
      <c r="A43" s="2">
        <v>42</v>
      </c>
      <c r="B43" s="2">
        <v>43</v>
      </c>
      <c r="C43" s="2" t="s">
        <v>39</v>
      </c>
      <c r="D43" s="2"/>
    </row>
    <row r="44" spans="1:4" x14ac:dyDescent="0.3">
      <c r="A44" s="2">
        <v>43</v>
      </c>
      <c r="B44" s="2">
        <v>44</v>
      </c>
      <c r="C44" s="2" t="s">
        <v>40</v>
      </c>
      <c r="D44" s="2"/>
    </row>
    <row r="45" spans="1:4" x14ac:dyDescent="0.3">
      <c r="A45" s="2">
        <v>44</v>
      </c>
      <c r="B45" s="2">
        <v>45</v>
      </c>
      <c r="C45" s="2" t="s">
        <v>41</v>
      </c>
      <c r="D45" s="2"/>
    </row>
    <row r="46" spans="1:4" x14ac:dyDescent="0.3">
      <c r="A46" s="2">
        <v>45</v>
      </c>
      <c r="B46" s="2">
        <v>46</v>
      </c>
      <c r="C46" s="2" t="s">
        <v>42</v>
      </c>
      <c r="D46" s="2"/>
    </row>
    <row r="47" spans="1:4" x14ac:dyDescent="0.3">
      <c r="A47" s="2">
        <v>46</v>
      </c>
      <c r="B47" s="2">
        <v>47</v>
      </c>
      <c r="C47" s="2" t="s">
        <v>43</v>
      </c>
      <c r="D47" s="2"/>
    </row>
    <row r="48" spans="1:4" x14ac:dyDescent="0.3">
      <c r="A48" s="2">
        <v>47</v>
      </c>
      <c r="B48" s="2">
        <v>48</v>
      </c>
      <c r="C48" s="2" t="s">
        <v>44</v>
      </c>
      <c r="D48" s="2"/>
    </row>
    <row r="49" spans="1:4" x14ac:dyDescent="0.3">
      <c r="A49" s="2">
        <v>48</v>
      </c>
      <c r="B49" s="2">
        <v>49</v>
      </c>
      <c r="C49" s="2" t="s">
        <v>45</v>
      </c>
      <c r="D49" s="2"/>
    </row>
    <row r="50" spans="1:4" x14ac:dyDescent="0.3">
      <c r="A50" s="2">
        <v>49</v>
      </c>
      <c r="B50" s="2">
        <v>1</v>
      </c>
      <c r="C50" s="2" t="s">
        <v>46</v>
      </c>
      <c r="D50" s="2"/>
    </row>
    <row r="51" spans="1:4" x14ac:dyDescent="0.3">
      <c r="A51" s="2">
        <v>50</v>
      </c>
      <c r="B51" s="2">
        <v>1</v>
      </c>
      <c r="C51" s="2" t="s">
        <v>47</v>
      </c>
      <c r="D51" s="2"/>
    </row>
    <row r="52" spans="1:4" x14ac:dyDescent="0.3">
      <c r="A52" s="2">
        <v>51</v>
      </c>
      <c r="B52" s="2">
        <v>1</v>
      </c>
      <c r="C52" s="2" t="s">
        <v>48</v>
      </c>
      <c r="D52" s="2"/>
    </row>
    <row r="53" spans="1:4" x14ac:dyDescent="0.3">
      <c r="A53" s="2">
        <v>52</v>
      </c>
      <c r="B53" s="2">
        <v>1</v>
      </c>
      <c r="C53" s="2" t="s">
        <v>49</v>
      </c>
      <c r="D53" s="2"/>
    </row>
    <row r="54" spans="1:4" x14ac:dyDescent="0.3">
      <c r="A54" s="2">
        <v>53</v>
      </c>
      <c r="B54" s="2">
        <v>1</v>
      </c>
      <c r="C54" s="2" t="s">
        <v>5</v>
      </c>
      <c r="D54" s="2"/>
    </row>
    <row r="55" spans="1:4" x14ac:dyDescent="0.3">
      <c r="A55" s="2">
        <v>54</v>
      </c>
      <c r="B55" s="2">
        <v>1</v>
      </c>
      <c r="C55" s="2" t="s">
        <v>50</v>
      </c>
      <c r="D55" s="2"/>
    </row>
    <row r="56" spans="1:4" x14ac:dyDescent="0.3">
      <c r="A56" s="2">
        <v>55</v>
      </c>
      <c r="B56" s="2">
        <v>1</v>
      </c>
      <c r="C56" s="2" t="s">
        <v>51</v>
      </c>
      <c r="D56" s="2"/>
    </row>
    <row r="57" spans="1:4" x14ac:dyDescent="0.3">
      <c r="A57" s="2">
        <v>56</v>
      </c>
      <c r="B57" s="2">
        <v>1</v>
      </c>
      <c r="C57" s="2" t="s">
        <v>52</v>
      </c>
      <c r="D57" s="2"/>
    </row>
    <row r="58" spans="1:4" x14ac:dyDescent="0.3">
      <c r="A58" s="2">
        <v>58</v>
      </c>
      <c r="B58" s="2">
        <v>1</v>
      </c>
      <c r="C58" s="2" t="s">
        <v>62</v>
      </c>
      <c r="D58" s="2"/>
    </row>
    <row r="59" spans="1:4" x14ac:dyDescent="0.3">
      <c r="A59" s="2">
        <v>91</v>
      </c>
      <c r="B59" s="2">
        <v>1</v>
      </c>
      <c r="C59" s="2" t="s">
        <v>53</v>
      </c>
      <c r="D59" s="2"/>
    </row>
    <row r="60" spans="1:4" x14ac:dyDescent="0.3">
      <c r="A60" s="2">
        <v>96</v>
      </c>
      <c r="B60" s="2">
        <v>1</v>
      </c>
      <c r="C60" s="2" t="s">
        <v>54</v>
      </c>
      <c r="D60" s="2"/>
    </row>
    <row r="61" spans="1:4" x14ac:dyDescent="0.3">
      <c r="A61" s="2">
        <v>97</v>
      </c>
      <c r="B61" s="2">
        <v>1</v>
      </c>
      <c r="C61" s="2" t="s">
        <v>55</v>
      </c>
      <c r="D61" s="2"/>
    </row>
    <row r="62" spans="1:4" x14ac:dyDescent="0.3">
      <c r="A62" s="2">
        <v>99</v>
      </c>
      <c r="B62" s="2">
        <v>1</v>
      </c>
      <c r="C62" s="2" t="s">
        <v>64</v>
      </c>
      <c r="D62" s="2"/>
    </row>
    <row r="63" spans="1:4" x14ac:dyDescent="0.3">
      <c r="A63" s="2">
        <v>100</v>
      </c>
      <c r="B63" s="2">
        <v>1</v>
      </c>
      <c r="C63" s="2" t="s">
        <v>65</v>
      </c>
      <c r="D63" s="2"/>
    </row>
    <row r="64" spans="1:4" x14ac:dyDescent="0.3">
      <c r="A64" s="2">
        <v>101</v>
      </c>
      <c r="B64" s="2">
        <v>1</v>
      </c>
      <c r="C64" s="2" t="s">
        <v>66</v>
      </c>
      <c r="D64" s="2"/>
    </row>
    <row r="65" spans="1:4" x14ac:dyDescent="0.3">
      <c r="A65" s="2">
        <v>102</v>
      </c>
      <c r="B65" s="2">
        <v>1</v>
      </c>
      <c r="C65" s="2" t="s">
        <v>67</v>
      </c>
      <c r="D65" s="2"/>
    </row>
    <row r="66" spans="1:4" x14ac:dyDescent="0.3">
      <c r="A66" s="2">
        <v>103</v>
      </c>
      <c r="B66" s="2">
        <v>1</v>
      </c>
      <c r="C66" s="2" t="s">
        <v>68</v>
      </c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TABLA DE DATOS</vt:lpstr>
      <vt:lpstr>COTIZACIÓN!Área_de_impresión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Cárdenas</dc:creator>
  <cp:lastModifiedBy>User</cp:lastModifiedBy>
  <cp:lastPrinted>2018-02-14T19:43:12Z</cp:lastPrinted>
  <dcterms:created xsi:type="dcterms:W3CDTF">2015-12-07T17:50:05Z</dcterms:created>
  <dcterms:modified xsi:type="dcterms:W3CDTF">2018-02-21T20:31:39Z</dcterms:modified>
</cp:coreProperties>
</file>