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e52399b31f2ec61/Documentos/AÑO 2024/LICITACIONES 2024/LICITACION CONSTRUCCION ESTACION GUAIMACA/"/>
    </mc:Choice>
  </mc:AlternateContent>
  <xr:revisionPtr revIDLastSave="0" documentId="8_{09BB21D1-97D7-43CB-9F1D-0D61E31163D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antidades" sheetId="5" r:id="rId1"/>
  </sheets>
  <definedNames>
    <definedName name="_xlnm.Print_Area" localSheetId="0">Cantidades!$A$1:$F$178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1" i="5" l="1"/>
  <c r="D49" i="5"/>
  <c r="B175" i="5"/>
  <c r="A175" i="5"/>
  <c r="B173" i="5"/>
  <c r="A173" i="5"/>
  <c r="B171" i="5"/>
  <c r="A171" i="5"/>
  <c r="B169" i="5"/>
  <c r="A169" i="5"/>
  <c r="B167" i="5"/>
  <c r="A167" i="5"/>
  <c r="B165" i="5"/>
  <c r="A165" i="5"/>
  <c r="B163" i="5"/>
  <c r="A163" i="5"/>
  <c r="B161" i="5"/>
  <c r="A161" i="5"/>
  <c r="B159" i="5"/>
  <c r="A159" i="5"/>
  <c r="B157" i="5"/>
  <c r="A157" i="5"/>
  <c r="F154" i="5"/>
  <c r="F153" i="5"/>
  <c r="F152" i="5"/>
  <c r="F151" i="5"/>
  <c r="F149" i="5"/>
  <c r="F148" i="5"/>
  <c r="D148" i="5"/>
  <c r="F147" i="5"/>
  <c r="D146" i="5"/>
  <c r="F146" i="5" s="1"/>
  <c r="F145" i="5"/>
  <c r="D145" i="5"/>
  <c r="D143" i="5"/>
  <c r="D144" i="5" s="1"/>
  <c r="F144" i="5" s="1"/>
  <c r="D142" i="5"/>
  <c r="F142" i="5" s="1"/>
  <c r="F140" i="5"/>
  <c r="D140" i="5"/>
  <c r="F141" i="5"/>
  <c r="D139" i="5"/>
  <c r="F137" i="5"/>
  <c r="F136" i="5"/>
  <c r="F135" i="5"/>
  <c r="F134" i="5"/>
  <c r="F133" i="5"/>
  <c r="F132" i="5"/>
  <c r="F131" i="5"/>
  <c r="F130" i="5"/>
  <c r="F129" i="5"/>
  <c r="F128" i="5"/>
  <c r="F127" i="5"/>
  <c r="F126" i="5"/>
  <c r="F125" i="5"/>
  <c r="F124" i="5"/>
  <c r="F123" i="5"/>
  <c r="F122" i="5"/>
  <c r="F119" i="5"/>
  <c r="F118" i="5"/>
  <c r="F117" i="5"/>
  <c r="F116" i="5"/>
  <c r="F115" i="5"/>
  <c r="F114" i="5"/>
  <c r="F113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2" i="5" s="1"/>
  <c r="E169" i="5" s="1"/>
  <c r="F83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4" i="5"/>
  <c r="D53" i="5"/>
  <c r="F53" i="5" s="1"/>
  <c r="F52" i="5"/>
  <c r="F50" i="5" s="1"/>
  <c r="E165" i="5" s="1"/>
  <c r="D52" i="5"/>
  <c r="F51" i="5"/>
  <c r="F49" i="5"/>
  <c r="F48" i="5"/>
  <c r="D48" i="5"/>
  <c r="F46" i="5"/>
  <c r="F45" i="5"/>
  <c r="F47" i="5"/>
  <c r="F43" i="5"/>
  <c r="F42" i="5"/>
  <c r="F41" i="5"/>
  <c r="F40" i="5"/>
  <c r="F39" i="5"/>
  <c r="F38" i="5"/>
  <c r="F37" i="5"/>
  <c r="F36" i="5"/>
  <c r="F35" i="5"/>
  <c r="F34" i="5"/>
  <c r="F33" i="5"/>
  <c r="D33" i="5"/>
  <c r="F32" i="5"/>
  <c r="F31" i="5"/>
  <c r="F30" i="5"/>
  <c r="F29" i="5"/>
  <c r="F28" i="5"/>
  <c r="F27" i="5"/>
  <c r="F26" i="5"/>
  <c r="F24" i="5"/>
  <c r="F23" i="5"/>
  <c r="F19" i="5"/>
  <c r="F18" i="5"/>
  <c r="F17" i="5"/>
  <c r="F16" i="5"/>
  <c r="F14" i="5"/>
  <c r="F20" i="5"/>
  <c r="F12" i="5"/>
  <c r="F10" i="5"/>
  <c r="F9" i="5"/>
  <c r="D9" i="5"/>
  <c r="F8" i="5"/>
  <c r="F7" i="5"/>
  <c r="F6" i="5"/>
  <c r="F5" i="5"/>
  <c r="F120" i="5" l="1"/>
  <c r="E171" i="5" s="1"/>
  <c r="F150" i="5"/>
  <c r="E175" i="5" s="1"/>
  <c r="F44" i="5"/>
  <c r="E163" i="5" s="1"/>
  <c r="F4" i="5"/>
  <c r="E157" i="5" s="1"/>
  <c r="F25" i="5"/>
  <c r="E161" i="5" s="1"/>
  <c r="F55" i="5"/>
  <c r="E167" i="5" s="1"/>
  <c r="F21" i="5"/>
  <c r="F22" i="5"/>
  <c r="F13" i="5"/>
  <c r="F139" i="5"/>
  <c r="F143" i="5"/>
  <c r="F15" i="5"/>
  <c r="F11" i="5" l="1"/>
  <c r="E159" i="5" s="1"/>
  <c r="F138" i="5"/>
  <c r="E173" i="5" s="1"/>
  <c r="E177" i="5" l="1"/>
</calcChain>
</file>

<file path=xl/sharedStrings.xml><?xml version="1.0" encoding="utf-8"?>
<sst xmlns="http://schemas.openxmlformats.org/spreadsheetml/2006/main" count="463" uniqueCount="325">
  <si>
    <t>DESCRIPCION</t>
  </si>
  <si>
    <t>N.</t>
  </si>
  <si>
    <t>UNIDAD</t>
  </si>
  <si>
    <t>CANTIDAD</t>
  </si>
  <si>
    <t>GLOBAL</t>
  </si>
  <si>
    <t>P.U.</t>
  </si>
  <si>
    <t>TOTAL</t>
  </si>
  <si>
    <t>A.</t>
  </si>
  <si>
    <t>OBRAS PRELIMINARES</t>
  </si>
  <si>
    <t>A.1</t>
  </si>
  <si>
    <t>A.2</t>
  </si>
  <si>
    <t>Conexión de agua provisional, tuberia pvc de 1/2"</t>
  </si>
  <si>
    <t>Conexión electrica provisional, incluye centro de carga y acometidas</t>
  </si>
  <si>
    <t>global</t>
  </si>
  <si>
    <t>A.3</t>
  </si>
  <si>
    <t>ml</t>
  </si>
  <si>
    <t>B.</t>
  </si>
  <si>
    <t>OBRAS PARA CIMENTACION</t>
  </si>
  <si>
    <t>B.1</t>
  </si>
  <si>
    <t>B.2</t>
  </si>
  <si>
    <t>B.3</t>
  </si>
  <si>
    <t>B.4</t>
  </si>
  <si>
    <t>B.5</t>
  </si>
  <si>
    <t>B.6</t>
  </si>
  <si>
    <t>B.7</t>
  </si>
  <si>
    <t>B.8</t>
  </si>
  <si>
    <t>B.9</t>
  </si>
  <si>
    <t>Excavación para zapata corridas</t>
  </si>
  <si>
    <t>Excavación para zapatas aisladas</t>
  </si>
  <si>
    <t>Excavacion para relleno de mamposteria de piedra</t>
  </si>
  <si>
    <t>m³</t>
  </si>
  <si>
    <t>Zapata corrida ZC-01 (ver planos detalles estructurales)</t>
  </si>
  <si>
    <t>unidad</t>
  </si>
  <si>
    <t>Zapata aislada ZA-1 (ver planos detalles estructurales)</t>
  </si>
  <si>
    <t>Zapata aislada ZA-1P (ver planos detalles estructurales)</t>
  </si>
  <si>
    <t>Relleno de mamposteria de piedra, para muro perimetral  (ver planos detalles estructurales)</t>
  </si>
  <si>
    <t>Sobrelevacion de bloque ME-1  (ver planos detalles estructurales)</t>
  </si>
  <si>
    <t>m²</t>
  </si>
  <si>
    <t>Relleno y compactado con material del sitio</t>
  </si>
  <si>
    <t>C.</t>
  </si>
  <si>
    <t>ELEMENTOS ESTRUCTURALES</t>
  </si>
  <si>
    <t>C.1</t>
  </si>
  <si>
    <t>C.2</t>
  </si>
  <si>
    <t>C.3</t>
  </si>
  <si>
    <t>C.4</t>
  </si>
  <si>
    <t>C.5</t>
  </si>
  <si>
    <t>C.6</t>
  </si>
  <si>
    <t>C.7</t>
  </si>
  <si>
    <t>C.8</t>
  </si>
  <si>
    <t>C.9</t>
  </si>
  <si>
    <t>C.10</t>
  </si>
  <si>
    <t>C.11</t>
  </si>
  <si>
    <t>C.12</t>
  </si>
  <si>
    <t>C.13</t>
  </si>
  <si>
    <t>C.14</t>
  </si>
  <si>
    <t>Solera de inicio S-1 (ver planos detalles estructurales)</t>
  </si>
  <si>
    <t>Solera de inicio S-1P (ver planos detalles estructurales)</t>
  </si>
  <si>
    <t>Solera de inicio S-2 (ver planos detalles estructurales)</t>
  </si>
  <si>
    <t>Solera de inicio S-3 (ver planos detalles estructurales)</t>
  </si>
  <si>
    <t>Viga tipo V-1 (ver planos detalles estructurales)</t>
  </si>
  <si>
    <t>Castillo C-1 (ver planos detalles estructurales)</t>
  </si>
  <si>
    <t>Castillo C-1P (ver planos detalles estructurales)</t>
  </si>
  <si>
    <t>Columna C-2 (ver planos detalles estructurales)</t>
  </si>
  <si>
    <t>Columna C-2P (ver planos detalles estructurales)</t>
  </si>
  <si>
    <t>Jamba J-1 (ver planos detalles estructurales)</t>
  </si>
  <si>
    <t>Firme de nivelación E=8 cm, 3,000 psi, #2@20 cm a/s</t>
  </si>
  <si>
    <t>Losa de concreto, sala de maquinas, pastillas de 2.0x2.0 m, E=20 cm, concreto 4,000 psi, juntas rellenas con emulsion asfaltica.</t>
  </si>
  <si>
    <t>C.15</t>
  </si>
  <si>
    <t>C.16</t>
  </si>
  <si>
    <t>C.17</t>
  </si>
  <si>
    <t>C.18</t>
  </si>
  <si>
    <t>Acera perimetral de concreto 3,000 psi, E=10 cm, #2@20 cm a/s</t>
  </si>
  <si>
    <t>D.</t>
  </si>
  <si>
    <t>MAMPOSTERIA Y OTRAS ACTIVIDADES</t>
  </si>
  <si>
    <t>Pared de bloque de 6" para edificio, refuerzo horizontal 1#3@3 hiladas</t>
  </si>
  <si>
    <t>Muro de bloque de 4" para edificio, refuerzo horizontal 1#3@3 hiladas</t>
  </si>
  <si>
    <t>Pared de bloque de 6" para muro perimetral, refuerzo horizontal 1#3@3 hiladas</t>
  </si>
  <si>
    <t>Bordillo de concreto de 15x10 cm, 2#3, #2@20 cm</t>
  </si>
  <si>
    <t>E.</t>
  </si>
  <si>
    <t>D.1</t>
  </si>
  <si>
    <t>D.2</t>
  </si>
  <si>
    <t>D.3</t>
  </si>
  <si>
    <t>D.4</t>
  </si>
  <si>
    <t>E.1</t>
  </si>
  <si>
    <t>E.2</t>
  </si>
  <si>
    <t>E.3</t>
  </si>
  <si>
    <t>E.4</t>
  </si>
  <si>
    <t>ESTRUCTURA DE TECHO Y CUBIERTAS</t>
  </si>
  <si>
    <t>Suministro e instalacion de estructura de Techo, canaleta de 2"x4"x1.6mm, galvanizada</t>
  </si>
  <si>
    <t>Suminsitro e instalacion de aislante termico de 10 mm, aluminio-aluminio</t>
  </si>
  <si>
    <t>Suministro e instalacion de cubierta de lamina de aluzinc color rojo, calibre 26.</t>
  </si>
  <si>
    <t>Suministro e instalacion de cercha de 8.85x1.45 m, tubo de 4"x4"x3mm, galvanizado.</t>
  </si>
  <si>
    <t>F.</t>
  </si>
  <si>
    <t>INSTALACIONES HIDROSANITARIAS</t>
  </si>
  <si>
    <t>F.1</t>
  </si>
  <si>
    <t>F.2</t>
  </si>
  <si>
    <t>F.3</t>
  </si>
  <si>
    <t>F.4</t>
  </si>
  <si>
    <t>F.5</t>
  </si>
  <si>
    <t>F.6</t>
  </si>
  <si>
    <t>F.7</t>
  </si>
  <si>
    <t>F.8</t>
  </si>
  <si>
    <t>F.9</t>
  </si>
  <si>
    <t>F.10</t>
  </si>
  <si>
    <t>Suministro e instalacion de tuberia pvc de 1/2" SDR 13.5</t>
  </si>
  <si>
    <t xml:space="preserve">Suministro e instalacion de tuberia cpvc de 1/2" </t>
  </si>
  <si>
    <t>Suministro e instalacion de tuberia pvc de 2" SDR 41</t>
  </si>
  <si>
    <t>Suministro e instalacion de tuberia pvc de 4" SDR 41</t>
  </si>
  <si>
    <t>Suministro e instalacion de tuberia pvc de 3" SDR 41</t>
  </si>
  <si>
    <t>Suministro e instalacion de valvulas de balin de 3/4"</t>
  </si>
  <si>
    <t>Suministro e instalacion de accesorios</t>
  </si>
  <si>
    <t>Suministro e instalacion de inodoros elongados</t>
  </si>
  <si>
    <t>Suministro e instalacion de lavamanos colgantes</t>
  </si>
  <si>
    <t>Suministro e instalacion de urinarios</t>
  </si>
  <si>
    <t>Suministro e instalacion de lavatrastos de dos hoyas</t>
  </si>
  <si>
    <t>Suministro e instalacion de calentador de agua de paso</t>
  </si>
  <si>
    <t>Suministro e instalacion de caja de registro de 60x60x50 cm</t>
  </si>
  <si>
    <t>Suministro e instalacion de caja de registro de 60x60x40 cm</t>
  </si>
  <si>
    <t>Suministro e instalacion de caja de registro de 60x60x60 cm</t>
  </si>
  <si>
    <t>Suministro e instalacion de caja de registro de 60x60x70 cm</t>
  </si>
  <si>
    <t>Suministro e instalacion de caja de registro de 80x80x70 cm</t>
  </si>
  <si>
    <t>Suministro e instalacion de caja de registro de valvulas mezcladoras para ducha</t>
  </si>
  <si>
    <t>Suministro e instalacion de drenajes de piso de 2", de 10,000 watts</t>
  </si>
  <si>
    <t>F.11</t>
  </si>
  <si>
    <t>F.12</t>
  </si>
  <si>
    <t>F.13</t>
  </si>
  <si>
    <t>F.14</t>
  </si>
  <si>
    <t>F.15</t>
  </si>
  <si>
    <t>F.16</t>
  </si>
  <si>
    <t>F.17</t>
  </si>
  <si>
    <t>F.18</t>
  </si>
  <si>
    <t>F.19</t>
  </si>
  <si>
    <t>F.20</t>
  </si>
  <si>
    <t>F.21</t>
  </si>
  <si>
    <t>F.22</t>
  </si>
  <si>
    <t>Suministro e instalacion de biodigestor de 3,000 L</t>
  </si>
  <si>
    <t>Construccion de pozo de absorcion de 2.0x2.0x2.50 m</t>
  </si>
  <si>
    <t>G.</t>
  </si>
  <si>
    <t>H.</t>
  </si>
  <si>
    <t>ACABADOS</t>
  </si>
  <si>
    <t>H.1</t>
  </si>
  <si>
    <t>H.2</t>
  </si>
  <si>
    <t>H.3</t>
  </si>
  <si>
    <t>H.4</t>
  </si>
  <si>
    <t>H.5</t>
  </si>
  <si>
    <t>H.6</t>
  </si>
  <si>
    <t>H.7</t>
  </si>
  <si>
    <t>H.8</t>
  </si>
  <si>
    <t>H.9</t>
  </si>
  <si>
    <t>H.10</t>
  </si>
  <si>
    <t>H.11</t>
  </si>
  <si>
    <t>H.12</t>
  </si>
  <si>
    <t>H.13</t>
  </si>
  <si>
    <t>H.14</t>
  </si>
  <si>
    <t>Suministro e instalacion de ceramica de piso (lps 600/m²)</t>
  </si>
  <si>
    <t>Suministro e instalacion de zocalo de ceramica E=10 cm</t>
  </si>
  <si>
    <t>Suministro e instalacion de ceramica en paredes de baño (Lps 600/m²)</t>
  </si>
  <si>
    <t>Suministro e instalacion de cielo falso termoacustico</t>
  </si>
  <si>
    <t>Suministro e instalacion de Canal de Aguas lluvias</t>
  </si>
  <si>
    <t>I.</t>
  </si>
  <si>
    <t>OTRAS ACTIVIDADES</t>
  </si>
  <si>
    <t>I.1</t>
  </si>
  <si>
    <t>I.2</t>
  </si>
  <si>
    <t>I.3</t>
  </si>
  <si>
    <t>Botado de material de desperdicio</t>
  </si>
  <si>
    <t>J.</t>
  </si>
  <si>
    <t>I.4</t>
  </si>
  <si>
    <t>I.5</t>
  </si>
  <si>
    <t>I.6</t>
  </si>
  <si>
    <t>I.7</t>
  </si>
  <si>
    <t>I.8</t>
  </si>
  <si>
    <t>I.9</t>
  </si>
  <si>
    <t>I.10</t>
  </si>
  <si>
    <t>J.1</t>
  </si>
  <si>
    <t>PUERTAS Y VENTANAS</t>
  </si>
  <si>
    <t>Suministro e instalacion de cortina enrollable, incluye suministro e instalacion de motor electrico(P-1)</t>
  </si>
  <si>
    <t>Suministro e instalacion de puerta P-2</t>
  </si>
  <si>
    <t>Suministro e instalacion de puerta P-3</t>
  </si>
  <si>
    <t>Suministro e instalacion de puerta P-4</t>
  </si>
  <si>
    <t>Suministro e instalacion de puerta P-5</t>
  </si>
  <si>
    <t>Suministro e instalacion de puerta P-6</t>
  </si>
  <si>
    <t>Suministro e instalacion de puerta P-7</t>
  </si>
  <si>
    <t>Suministro e instalacion de porton perimetral de 5.00x2.50 m, de tubo de 2" chapa 14, incluye sistema completo de pintura.</t>
  </si>
  <si>
    <t>H.15</t>
  </si>
  <si>
    <t>H.16</t>
  </si>
  <si>
    <t>Suministro e instalacion de ventana tipo V-1</t>
  </si>
  <si>
    <t>Suministro e instalacion de ventana tipo V-2</t>
  </si>
  <si>
    <t>Suministro e instalacion de ventana tipo V-3</t>
  </si>
  <si>
    <t>Suministro e instalacion de ventana tipo V-4</t>
  </si>
  <si>
    <t>Suministro e instalacion de ventana tipo V-5</t>
  </si>
  <si>
    <t>Suministro e instalacion de ventana tipo V-6</t>
  </si>
  <si>
    <t>Suministro e instalacion de ventana tipo V-7</t>
  </si>
  <si>
    <t>Suministro e instalacion de ventana tipo V-8</t>
  </si>
  <si>
    <t>H.17</t>
  </si>
  <si>
    <t>Suministro e instalacion de ventana tipo V-9</t>
  </si>
  <si>
    <t>Capitel para columna tipo  C-2P, de 46x10 cm, er detalle en planos</t>
  </si>
  <si>
    <t>Capitel para columna tipo  C-1P, de 46x10 cm, er detalle en planos</t>
  </si>
  <si>
    <t>Pulido de paredes de edificio</t>
  </si>
  <si>
    <t>Pintura de paredes de edificio</t>
  </si>
  <si>
    <t>Solera de inicio S-3P (ver planos detalles estructurales)</t>
  </si>
  <si>
    <t>Repello de paredes de edificio, relacion 1:4</t>
  </si>
  <si>
    <t>D.5</t>
  </si>
  <si>
    <t>Repello de paredes de muro perimetral, relacion 1:4</t>
  </si>
  <si>
    <t>Suministro e instalacion de Barandal en muro perimetral de 2.85x1.50 mts, con tubo cuadrado metalico  de 2", chapa 14</t>
  </si>
  <si>
    <t>Tallado y pulido de mochetas de castillos de muro perimetral</t>
  </si>
  <si>
    <t>I.11</t>
  </si>
  <si>
    <t>Tallado  y pulido de mochetas de puerta y ventanas ancho de 15 cm</t>
  </si>
  <si>
    <t>Pulido de paredes de muro perimetral</t>
  </si>
  <si>
    <t>Pintura de paredes de muro perimetral</t>
  </si>
  <si>
    <t>RESUMEN PRESUPUESTO</t>
  </si>
  <si>
    <t>TOTAL PRESUPUESTO</t>
  </si>
  <si>
    <t>INSTALACIONES ELECTRICAS Y ELECTROMECANICO</t>
  </si>
  <si>
    <t>G.1</t>
  </si>
  <si>
    <t>Toma corriente doble 20 amp. Polarizado</t>
  </si>
  <si>
    <t>G.2</t>
  </si>
  <si>
    <t xml:space="preserve">Interruptor sencillo 15 Amp. </t>
  </si>
  <si>
    <t>G.3</t>
  </si>
  <si>
    <t xml:space="preserve">Centro de carga electrico  de 200 Amp.  De 42 espacios </t>
  </si>
  <si>
    <t>G.4</t>
  </si>
  <si>
    <t xml:space="preserve">Centro de carga electrico  de 125 Amp.  De 20 espacios </t>
  </si>
  <si>
    <t>G.5</t>
  </si>
  <si>
    <t>lamparas de interior  led 2x2 pies</t>
  </si>
  <si>
    <t>G.6</t>
  </si>
  <si>
    <t>lampara de emergencia</t>
  </si>
  <si>
    <t>G.7</t>
  </si>
  <si>
    <t xml:space="preserve">lampara de sala de maquina </t>
  </si>
  <si>
    <t>G.8</t>
  </si>
  <si>
    <t xml:space="preserve">Lampara tipo spot </t>
  </si>
  <si>
    <t>G.9</t>
  </si>
  <si>
    <t>G.10</t>
  </si>
  <si>
    <t xml:space="preserve">toma corriente para bomba de agua </t>
  </si>
  <si>
    <t>G.11</t>
  </si>
  <si>
    <t>toma corriente para aire acondicionado 12,18,24 k btu</t>
  </si>
  <si>
    <t>G.12</t>
  </si>
  <si>
    <t>toma corriente para aire acondicionado 36,60 kbtu</t>
  </si>
  <si>
    <t>G.13</t>
  </si>
  <si>
    <t xml:space="preserve">base para medidor electrico </t>
  </si>
  <si>
    <t>G.14</t>
  </si>
  <si>
    <t>Acometida aerea</t>
  </si>
  <si>
    <t>G.15</t>
  </si>
  <si>
    <t>Acometida de medidor a centro de carga</t>
  </si>
  <si>
    <t>G.16</t>
  </si>
  <si>
    <t>Acometida de centro de carga al otro centro de carga</t>
  </si>
  <si>
    <t>G.17</t>
  </si>
  <si>
    <t xml:space="preserve">caja de registro de cables de datos </t>
  </si>
  <si>
    <t xml:space="preserve">unidad </t>
  </si>
  <si>
    <t>G.18</t>
  </si>
  <si>
    <t xml:space="preserve">Timbre </t>
  </si>
  <si>
    <t>G.19</t>
  </si>
  <si>
    <t xml:space="preserve">Pulsador </t>
  </si>
  <si>
    <t>G.20</t>
  </si>
  <si>
    <t>Red de tierra</t>
  </si>
  <si>
    <t>G.21</t>
  </si>
  <si>
    <t>Lampara de exterior</t>
  </si>
  <si>
    <t>G.22</t>
  </si>
  <si>
    <t>instalacion de red primaria y  de transformador de 37.5 kva</t>
  </si>
  <si>
    <t>Global</t>
  </si>
  <si>
    <t>G.23</t>
  </si>
  <si>
    <t xml:space="preserve">Poste de metal </t>
  </si>
  <si>
    <t>G.24</t>
  </si>
  <si>
    <t xml:space="preserve">Extrator para baño </t>
  </si>
  <si>
    <t>Unidad</t>
  </si>
  <si>
    <t>G.25</t>
  </si>
  <si>
    <t>G.26</t>
  </si>
  <si>
    <t>tomas de datos de internet</t>
  </si>
  <si>
    <t>G.27</t>
  </si>
  <si>
    <t xml:space="preserve">toma para TV </t>
  </si>
  <si>
    <t xml:space="preserve">Unidad </t>
  </si>
  <si>
    <t>G.28</t>
  </si>
  <si>
    <t>toma de telefono en guardia</t>
  </si>
  <si>
    <t>G.29</t>
  </si>
  <si>
    <t>Aire acondicionado mini split  12000 btu</t>
  </si>
  <si>
    <t>G.30</t>
  </si>
  <si>
    <t xml:space="preserve">Aire acondicionado mini split 18000 btu </t>
  </si>
  <si>
    <t>G.31</t>
  </si>
  <si>
    <t xml:space="preserve">Aire acondicionado mini split 24000 btu </t>
  </si>
  <si>
    <t>G.32</t>
  </si>
  <si>
    <t xml:space="preserve">Aire acondicionado mini split 36000 btu </t>
  </si>
  <si>
    <t>G.33</t>
  </si>
  <si>
    <t xml:space="preserve">Aire acondicionado mini split 60000 btu </t>
  </si>
  <si>
    <t>G.34</t>
  </si>
  <si>
    <t>F.23</t>
  </si>
  <si>
    <t>F.24</t>
  </si>
  <si>
    <t>F.25</t>
  </si>
  <si>
    <t>Prueba hidrostatica tuberias de 2"-6"</t>
  </si>
  <si>
    <t>Prueba hidrostatica tuberias de 1/2"-1"</t>
  </si>
  <si>
    <t>Construccion de cisterna con capacidad de 18 m³</t>
  </si>
  <si>
    <t>A.4</t>
  </si>
  <si>
    <t>A.5</t>
  </si>
  <si>
    <t>Suministro e instalación de Bodega provisional de madera y lamina de zinc de 6.00x6.00 mts</t>
  </si>
  <si>
    <t>Construccion de Cerco Perimetral de madera y lamina de zinc</t>
  </si>
  <si>
    <t>B.10</t>
  </si>
  <si>
    <t>Losa de concreto, acceso posterior y frontal, pastillas de 2.0x2.0 m, E=20 cm, concreto 3,000 psi, juntas rellenas con emulsion asfaltica.</t>
  </si>
  <si>
    <t>J.2</t>
  </si>
  <si>
    <t>J.3</t>
  </si>
  <si>
    <t>Suministro e instalacion de torre para antena de radio</t>
  </si>
  <si>
    <t>B.11</t>
  </si>
  <si>
    <t>Botado de material de Corte</t>
  </si>
  <si>
    <t>B.12</t>
  </si>
  <si>
    <t>B.13</t>
  </si>
  <si>
    <t>Zapata corrida ZC-02 (ver planos detalles estructurales)</t>
  </si>
  <si>
    <t>Zapata corrida ZC-03 (ver planos detalles estructurales)</t>
  </si>
  <si>
    <t>Corte de terreno para nivelacion de areas de trabajo</t>
  </si>
  <si>
    <t>Replanteo topografico y marcaje</t>
  </si>
  <si>
    <t>A.6</t>
  </si>
  <si>
    <t>Descapote de area a intervenir</t>
  </si>
  <si>
    <t>Limpieza  General Exterior</t>
  </si>
  <si>
    <t>J.4</t>
  </si>
  <si>
    <t>Limpieza general interior</t>
  </si>
  <si>
    <t>dia</t>
  </si>
  <si>
    <t xml:space="preserve">Interruptor tres vias  15 Amp. </t>
  </si>
  <si>
    <t>toma corriente especial para estufa secadora de ropa</t>
  </si>
  <si>
    <t xml:space="preserve">gabinete de datos </t>
  </si>
  <si>
    <t xml:space="preserve">global </t>
  </si>
  <si>
    <t xml:space="preserve">Control de luces Exteriores </t>
  </si>
  <si>
    <t xml:space="preserve">Global </t>
  </si>
  <si>
    <t xml:space="preserve">Interruptor mecanico doble tiro y derivacion para generador </t>
  </si>
  <si>
    <t xml:space="preserve">Bomba de agua hidroneomatica </t>
  </si>
  <si>
    <t>G.35</t>
  </si>
  <si>
    <t>G.36</t>
  </si>
  <si>
    <t>G.37</t>
  </si>
  <si>
    <t>F.26</t>
  </si>
  <si>
    <t xml:space="preserve">Suministro e instalacion de tuberia pvc de 3/4" </t>
  </si>
  <si>
    <t>CANTIDADES DE OBRA PROYECTO CONSTRUCCION DE EDIFICIO CUERPO DE BOMBEROS DE GUAIMACA, DEPARTAMENTO DE FRANCISCO MORAZAN</t>
  </si>
  <si>
    <t xml:space="preserve">FECHA: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</si>
</sst>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L&quot;#,##0.00;\-&quot;L&quot;#,##0.00"/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8">
    <xf numFmtId="0" fontId="0" fillId="0" borderId="0" xfId="0"/>
    <xf numFmtId="164" fontId="0" fillId="0" borderId="4" xfId="1" applyFont="1" applyBorder="1"/>
    <xf numFmtId="0" fontId="0" fillId="0" borderId="4" xfId="0" applyBorder="1"/>
    <xf numFmtId="164" fontId="0" fillId="0" borderId="0" xfId="1" applyFont="1"/>
    <xf numFmtId="0" fontId="0" fillId="0" borderId="4" xfId="0" applyBorder="1" applyAlignment="1">
      <alignment wrapText="1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4" xfId="0" applyBorder="1" applyAlignment="1">
      <alignment horizontal="center" vertical="center" wrapText="1"/>
    </xf>
    <xf numFmtId="164" fontId="0" fillId="0" borderId="4" xfId="1" applyFont="1" applyBorder="1" applyAlignment="1">
      <alignment wrapText="1"/>
    </xf>
    <xf numFmtId="164" fontId="0" fillId="0" borderId="4" xfId="1" applyFont="1" applyBorder="1" applyAlignment="1">
      <alignment vertical="center" wrapText="1"/>
    </xf>
    <xf numFmtId="0" fontId="2" fillId="4" borderId="4" xfId="0" applyFont="1" applyFill="1" applyBorder="1" applyAlignment="1">
      <alignment horizontal="left" wrapText="1"/>
    </xf>
    <xf numFmtId="164" fontId="2" fillId="4" borderId="4" xfId="1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4" xfId="0" applyBorder="1"/>
    <xf numFmtId="0" fontId="0" fillId="0" borderId="14" xfId="0" applyBorder="1" applyAlignment="1">
      <alignment horizontal="center" vertical="center"/>
    </xf>
    <xf numFmtId="164" fontId="0" fillId="0" borderId="14" xfId="1" applyFont="1" applyBorder="1"/>
    <xf numFmtId="0" fontId="2" fillId="6" borderId="1" xfId="0" applyFont="1" applyFill="1" applyBorder="1"/>
    <xf numFmtId="0" fontId="2" fillId="6" borderId="2" xfId="0" applyFont="1" applyFill="1" applyBorder="1"/>
    <xf numFmtId="0" fontId="2" fillId="6" borderId="2" xfId="0" applyFont="1" applyFill="1" applyBorder="1" applyAlignment="1">
      <alignment horizontal="center" vertical="center"/>
    </xf>
    <xf numFmtId="164" fontId="2" fillId="6" borderId="2" xfId="1" applyFont="1" applyFill="1" applyBorder="1"/>
    <xf numFmtId="0" fontId="2" fillId="0" borderId="0" xfId="0" applyFont="1" applyAlignment="1">
      <alignment horizontal="center" wrapText="1"/>
    </xf>
    <xf numFmtId="0" fontId="2" fillId="7" borderId="1" xfId="0" applyFont="1" applyFill="1" applyBorder="1"/>
    <xf numFmtId="0" fontId="2" fillId="7" borderId="2" xfId="0" applyFont="1" applyFill="1" applyBorder="1"/>
    <xf numFmtId="0" fontId="2" fillId="7" borderId="2" xfId="0" applyFont="1" applyFill="1" applyBorder="1" applyAlignment="1">
      <alignment horizontal="center" vertical="center"/>
    </xf>
    <xf numFmtId="164" fontId="2" fillId="7" borderId="2" xfId="1" applyFont="1" applyFill="1" applyBorder="1"/>
    <xf numFmtId="0" fontId="2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0" fillId="0" borderId="16" xfId="0" applyBorder="1"/>
    <xf numFmtId="0" fontId="0" fillId="0" borderId="3" xfId="0" applyBorder="1"/>
    <xf numFmtId="164" fontId="0" fillId="0" borderId="5" xfId="1" applyFont="1" applyBorder="1"/>
    <xf numFmtId="7" fontId="0" fillId="0" borderId="14" xfId="1" applyNumberFormat="1" applyFont="1" applyBorder="1"/>
    <xf numFmtId="7" fontId="0" fillId="0" borderId="15" xfId="1" applyNumberFormat="1" applyFont="1" applyBorder="1"/>
    <xf numFmtId="7" fontId="0" fillId="0" borderId="4" xfId="1" applyNumberFormat="1" applyFont="1" applyBorder="1"/>
    <xf numFmtId="7" fontId="0" fillId="0" borderId="5" xfId="1" applyNumberFormat="1" applyFont="1" applyBorder="1"/>
    <xf numFmtId="0" fontId="2" fillId="4" borderId="3" xfId="0" applyFont="1" applyFill="1" applyBorder="1" applyAlignment="1">
      <alignment horizontal="center" wrapText="1"/>
    </xf>
    <xf numFmtId="164" fontId="2" fillId="4" borderId="5" xfId="1" applyFont="1" applyFill="1" applyBorder="1" applyAlignment="1">
      <alignment horizontal="center" wrapText="1"/>
    </xf>
    <xf numFmtId="164" fontId="0" fillId="0" borderId="5" xfId="1" applyFont="1" applyBorder="1" applyAlignment="1">
      <alignment wrapText="1"/>
    </xf>
    <xf numFmtId="0" fontId="0" fillId="0" borderId="7" xfId="0" applyBorder="1" applyAlignment="1">
      <alignment horizontal="center" vertical="center" wrapText="1"/>
    </xf>
    <xf numFmtId="164" fontId="0" fillId="0" borderId="7" xfId="1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0" fillId="8" borderId="3" xfId="0" applyFill="1" applyBorder="1" applyAlignment="1">
      <alignment wrapText="1"/>
    </xf>
    <xf numFmtId="0" fontId="0" fillId="8" borderId="4" xfId="0" applyFill="1" applyBorder="1" applyAlignment="1">
      <alignment vertical="center" wrapText="1"/>
    </xf>
    <xf numFmtId="0" fontId="0" fillId="8" borderId="4" xfId="0" applyFill="1" applyBorder="1" applyAlignment="1">
      <alignment horizontal="center" vertical="center" wrapText="1"/>
    </xf>
    <xf numFmtId="164" fontId="0" fillId="8" borderId="4" xfId="1" applyFont="1" applyFill="1" applyBorder="1" applyAlignment="1">
      <alignment vertical="center" wrapText="1"/>
    </xf>
    <xf numFmtId="164" fontId="0" fillId="8" borderId="4" xfId="1" applyFont="1" applyFill="1" applyBorder="1"/>
    <xf numFmtId="164" fontId="0" fillId="8" borderId="5" xfId="1" applyFont="1" applyFill="1" applyBorder="1"/>
    <xf numFmtId="0" fontId="0" fillId="8" borderId="4" xfId="0" applyFill="1" applyBorder="1" applyAlignment="1">
      <alignment wrapText="1"/>
    </xf>
    <xf numFmtId="2" fontId="0" fillId="0" borderId="4" xfId="0" applyNumberFormat="1" applyBorder="1" applyAlignment="1">
      <alignment wrapText="1"/>
    </xf>
    <xf numFmtId="164" fontId="4" fillId="0" borderId="4" xfId="1" applyFont="1" applyBorder="1" applyAlignment="1">
      <alignment wrapText="1"/>
    </xf>
    <xf numFmtId="164" fontId="4" fillId="8" borderId="4" xfId="1" applyFont="1" applyFill="1" applyBorder="1" applyAlignment="1">
      <alignment wrapText="1"/>
    </xf>
    <xf numFmtId="164" fontId="0" fillId="8" borderId="4" xfId="1" applyFont="1" applyFill="1" applyBorder="1" applyAlignment="1">
      <alignment wrapText="1"/>
    </xf>
    <xf numFmtId="0" fontId="2" fillId="3" borderId="19" xfId="0" applyFont="1" applyFill="1" applyBorder="1" applyAlignment="1">
      <alignment horizontal="center" wrapText="1"/>
    </xf>
    <xf numFmtId="0" fontId="2" fillId="3" borderId="20" xfId="0" applyFont="1" applyFill="1" applyBorder="1" applyAlignment="1">
      <alignment horizontal="center" wrapText="1"/>
    </xf>
    <xf numFmtId="0" fontId="2" fillId="3" borderId="20" xfId="0" applyFont="1" applyFill="1" applyBorder="1" applyAlignment="1">
      <alignment horizontal="center" vertical="center" wrapText="1"/>
    </xf>
    <xf numFmtId="164" fontId="2" fillId="3" borderId="20" xfId="1" applyFont="1" applyFill="1" applyBorder="1" applyAlignment="1">
      <alignment horizontal="center" wrapText="1"/>
    </xf>
    <xf numFmtId="164" fontId="2" fillId="3" borderId="21" xfId="1" applyFont="1" applyFill="1" applyBorder="1" applyAlignment="1">
      <alignment horizontal="center" wrapText="1"/>
    </xf>
    <xf numFmtId="0" fontId="2" fillId="4" borderId="24" xfId="0" applyFont="1" applyFill="1" applyBorder="1" applyAlignment="1">
      <alignment horizontal="center" wrapText="1"/>
    </xf>
    <xf numFmtId="0" fontId="2" fillId="4" borderId="25" xfId="0" applyFont="1" applyFill="1" applyBorder="1" applyAlignment="1">
      <alignment horizontal="left" wrapText="1"/>
    </xf>
    <xf numFmtId="0" fontId="2" fillId="4" borderId="25" xfId="0" applyFont="1" applyFill="1" applyBorder="1" applyAlignment="1">
      <alignment horizontal="center" vertical="center" wrapText="1"/>
    </xf>
    <xf numFmtId="164" fontId="2" fillId="4" borderId="25" xfId="1" applyFont="1" applyFill="1" applyBorder="1" applyAlignment="1">
      <alignment horizontal="center" wrapText="1"/>
    </xf>
    <xf numFmtId="164" fontId="2" fillId="4" borderId="26" xfId="1" applyFont="1" applyFill="1" applyBorder="1" applyAlignment="1">
      <alignment horizontal="center" wrapText="1"/>
    </xf>
    <xf numFmtId="164" fontId="0" fillId="0" borderId="27" xfId="1" applyFont="1" applyBorder="1" applyAlignment="1">
      <alignment wrapText="1"/>
    </xf>
    <xf numFmtId="0" fontId="0" fillId="0" borderId="4" xfId="0" applyBorder="1" applyAlignment="1">
      <alignment horizontal="center" vertical="center"/>
    </xf>
    <xf numFmtId="7" fontId="2" fillId="6" borderId="17" xfId="1" applyNumberFormat="1" applyFont="1" applyFill="1" applyBorder="1" applyAlignment="1">
      <alignment horizontal="center"/>
    </xf>
    <xf numFmtId="7" fontId="2" fillId="6" borderId="9" xfId="1" applyNumberFormat="1" applyFont="1" applyFill="1" applyBorder="1" applyAlignment="1">
      <alignment horizontal="center"/>
    </xf>
    <xf numFmtId="7" fontId="2" fillId="7" borderId="17" xfId="1" applyNumberFormat="1" applyFont="1" applyFill="1" applyBorder="1" applyAlignment="1">
      <alignment horizontal="center"/>
    </xf>
    <xf numFmtId="7" fontId="2" fillId="7" borderId="9" xfId="1" applyNumberFormat="1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5" borderId="22" xfId="0" applyFont="1" applyFill="1" applyBorder="1" applyAlignment="1">
      <alignment horizontal="center" wrapText="1"/>
    </xf>
    <xf numFmtId="0" fontId="2" fillId="5" borderId="18" xfId="0" applyFont="1" applyFill="1" applyBorder="1" applyAlignment="1">
      <alignment horizontal="center" wrapText="1"/>
    </xf>
    <xf numFmtId="0" fontId="2" fillId="5" borderId="23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35F3C-8739-4048-9B42-FE7A160DEEA1}">
  <dimension ref="A1:F178"/>
  <sheetViews>
    <sheetView tabSelected="1" view="pageBreakPreview" topLeftCell="A93" zoomScaleNormal="100" zoomScaleSheetLayoutView="100" workbookViewId="0">
      <selection activeCell="J165" sqref="J165"/>
    </sheetView>
  </sheetViews>
  <sheetFormatPr baseColWidth="10" defaultColWidth="11.44140625" defaultRowHeight="14.4" x14ac:dyDescent="0.3"/>
  <cols>
    <col min="1" max="1" width="5.5546875" customWidth="1"/>
    <col min="2" max="2" width="83.109375" customWidth="1"/>
    <col min="3" max="3" width="11.44140625" style="15"/>
    <col min="4" max="4" width="13" style="3" bestFit="1" customWidth="1"/>
    <col min="5" max="5" width="14.5546875" style="3" customWidth="1"/>
    <col min="6" max="6" width="16.44140625" style="3" customWidth="1"/>
  </cols>
  <sheetData>
    <row r="1" spans="1:6" ht="33" customHeight="1" thickBot="1" x14ac:dyDescent="0.35">
      <c r="A1" s="70" t="s">
        <v>323</v>
      </c>
      <c r="B1" s="71"/>
      <c r="C1" s="71"/>
      <c r="D1" s="71"/>
      <c r="E1" s="71"/>
      <c r="F1" s="72"/>
    </row>
    <row r="2" spans="1:6" ht="15.75" customHeight="1" thickBot="1" x14ac:dyDescent="0.35">
      <c r="A2" s="73" t="s">
        <v>324</v>
      </c>
      <c r="B2" s="74"/>
      <c r="C2" s="42"/>
      <c r="D2" s="42"/>
      <c r="E2" s="42"/>
      <c r="F2" s="42"/>
    </row>
    <row r="3" spans="1:6" ht="15" thickBot="1" x14ac:dyDescent="0.35">
      <c r="A3" s="54" t="s">
        <v>1</v>
      </c>
      <c r="B3" s="55" t="s">
        <v>0</v>
      </c>
      <c r="C3" s="56" t="s">
        <v>2</v>
      </c>
      <c r="D3" s="57" t="s">
        <v>3</v>
      </c>
      <c r="E3" s="57" t="s">
        <v>5</v>
      </c>
      <c r="F3" s="58" t="s">
        <v>6</v>
      </c>
    </row>
    <row r="4" spans="1:6" x14ac:dyDescent="0.3">
      <c r="A4" s="59" t="s">
        <v>7</v>
      </c>
      <c r="B4" s="60" t="s">
        <v>8</v>
      </c>
      <c r="C4" s="61" t="s">
        <v>4</v>
      </c>
      <c r="D4" s="62"/>
      <c r="E4" s="62"/>
      <c r="F4" s="63">
        <f>+E4*D4</f>
        <v>0</v>
      </c>
    </row>
    <row r="5" spans="1:6" ht="28.5" customHeight="1" x14ac:dyDescent="0.3">
      <c r="A5" s="6" t="s">
        <v>9</v>
      </c>
      <c r="B5" s="2" t="s">
        <v>11</v>
      </c>
      <c r="C5" s="65" t="s">
        <v>13</v>
      </c>
      <c r="D5" s="1">
        <v>1</v>
      </c>
      <c r="E5" s="1"/>
      <c r="F5" s="32">
        <f>+D5*E5</f>
        <v>0</v>
      </c>
    </row>
    <row r="6" spans="1:6" ht="28.5" customHeight="1" x14ac:dyDescent="0.3">
      <c r="A6" s="6" t="s">
        <v>10</v>
      </c>
      <c r="B6" s="2" t="s">
        <v>12</v>
      </c>
      <c r="C6" s="65" t="s">
        <v>13</v>
      </c>
      <c r="D6" s="1">
        <v>1</v>
      </c>
      <c r="E6" s="1"/>
      <c r="F6" s="32">
        <f t="shared" ref="F6:F78" si="0">+D6*E6</f>
        <v>0</v>
      </c>
    </row>
    <row r="7" spans="1:6" ht="28.5" customHeight="1" x14ac:dyDescent="0.3">
      <c r="A7" s="6" t="s">
        <v>14</v>
      </c>
      <c r="B7" s="2" t="s">
        <v>303</v>
      </c>
      <c r="C7" s="9" t="s">
        <v>15</v>
      </c>
      <c r="D7" s="10">
        <v>400</v>
      </c>
      <c r="E7" s="1"/>
      <c r="F7" s="32">
        <f t="shared" si="0"/>
        <v>0</v>
      </c>
    </row>
    <row r="8" spans="1:6" ht="28.5" customHeight="1" x14ac:dyDescent="0.3">
      <c r="A8" s="6" t="s">
        <v>287</v>
      </c>
      <c r="B8" s="4" t="s">
        <v>289</v>
      </c>
      <c r="C8" s="9" t="s">
        <v>13</v>
      </c>
      <c r="D8" s="10">
        <v>1</v>
      </c>
      <c r="E8" s="1"/>
      <c r="F8" s="32">
        <f t="shared" si="0"/>
        <v>0</v>
      </c>
    </row>
    <row r="9" spans="1:6" ht="28.5" customHeight="1" x14ac:dyDescent="0.3">
      <c r="A9" s="43" t="s">
        <v>288</v>
      </c>
      <c r="B9" s="49" t="s">
        <v>290</v>
      </c>
      <c r="C9" s="45" t="s">
        <v>15</v>
      </c>
      <c r="D9" s="53">
        <f>85+98+45-25</f>
        <v>203</v>
      </c>
      <c r="E9" s="47"/>
      <c r="F9" s="32">
        <f t="shared" si="0"/>
        <v>0</v>
      </c>
    </row>
    <row r="10" spans="1:6" ht="28.5" customHeight="1" x14ac:dyDescent="0.3">
      <c r="A10" s="43" t="s">
        <v>304</v>
      </c>
      <c r="B10" s="49" t="s">
        <v>305</v>
      </c>
      <c r="C10" s="45" t="s">
        <v>37</v>
      </c>
      <c r="D10" s="53">
        <v>100</v>
      </c>
      <c r="E10" s="47"/>
      <c r="F10" s="32">
        <f t="shared" si="0"/>
        <v>0</v>
      </c>
    </row>
    <row r="11" spans="1:6" ht="18" customHeight="1" x14ac:dyDescent="0.3">
      <c r="A11" s="37" t="s">
        <v>16</v>
      </c>
      <c r="B11" s="12" t="s">
        <v>17</v>
      </c>
      <c r="C11" s="14" t="s">
        <v>4</v>
      </c>
      <c r="D11" s="13"/>
      <c r="E11" s="13"/>
      <c r="F11" s="38">
        <f>SUM(F12:F24)</f>
        <v>0</v>
      </c>
    </row>
    <row r="12" spans="1:6" x14ac:dyDescent="0.3">
      <c r="A12" s="6" t="s">
        <v>18</v>
      </c>
      <c r="B12" s="4" t="s">
        <v>27</v>
      </c>
      <c r="C12" s="9" t="s">
        <v>30</v>
      </c>
      <c r="D12" s="10">
        <v>280</v>
      </c>
      <c r="E12" s="1"/>
      <c r="F12" s="32">
        <f t="shared" si="0"/>
        <v>0</v>
      </c>
    </row>
    <row r="13" spans="1:6" x14ac:dyDescent="0.3">
      <c r="A13" s="6" t="s">
        <v>19</v>
      </c>
      <c r="B13" s="4" t="s">
        <v>28</v>
      </c>
      <c r="C13" s="9" t="s">
        <v>30</v>
      </c>
      <c r="D13" s="10">
        <v>35</v>
      </c>
      <c r="E13" s="1"/>
      <c r="F13" s="32">
        <f t="shared" si="0"/>
        <v>0</v>
      </c>
    </row>
    <row r="14" spans="1:6" x14ac:dyDescent="0.3">
      <c r="A14" s="6" t="s">
        <v>20</v>
      </c>
      <c r="B14" s="4" t="s">
        <v>29</v>
      </c>
      <c r="C14" s="9" t="s">
        <v>30</v>
      </c>
      <c r="D14" s="10">
        <v>270</v>
      </c>
      <c r="E14" s="1"/>
      <c r="F14" s="32">
        <f t="shared" si="0"/>
        <v>0</v>
      </c>
    </row>
    <row r="15" spans="1:6" x14ac:dyDescent="0.3">
      <c r="A15" s="6" t="s">
        <v>21</v>
      </c>
      <c r="B15" s="4" t="s">
        <v>31</v>
      </c>
      <c r="C15" s="9" t="s">
        <v>15</v>
      </c>
      <c r="D15" s="10">
        <v>190</v>
      </c>
      <c r="E15" s="1"/>
      <c r="F15" s="32">
        <f t="shared" si="0"/>
        <v>0</v>
      </c>
    </row>
    <row r="16" spans="1:6" x14ac:dyDescent="0.3">
      <c r="A16" s="6" t="s">
        <v>22</v>
      </c>
      <c r="B16" s="4" t="s">
        <v>33</v>
      </c>
      <c r="C16" s="9" t="s">
        <v>32</v>
      </c>
      <c r="D16" s="10">
        <v>13</v>
      </c>
      <c r="E16" s="1"/>
      <c r="F16" s="32">
        <f t="shared" si="0"/>
        <v>0</v>
      </c>
    </row>
    <row r="17" spans="1:6" x14ac:dyDescent="0.3">
      <c r="A17" s="6" t="s">
        <v>23</v>
      </c>
      <c r="B17" s="4" t="s">
        <v>34</v>
      </c>
      <c r="C17" s="9" t="s">
        <v>32</v>
      </c>
      <c r="D17" s="10">
        <v>4</v>
      </c>
      <c r="E17" s="1"/>
      <c r="F17" s="32">
        <f t="shared" si="0"/>
        <v>0</v>
      </c>
    </row>
    <row r="18" spans="1:6" ht="20.25" customHeight="1" x14ac:dyDescent="0.3">
      <c r="A18" s="6" t="s">
        <v>24</v>
      </c>
      <c r="B18" s="4" t="s">
        <v>35</v>
      </c>
      <c r="C18" s="9" t="s">
        <v>30</v>
      </c>
      <c r="D18" s="10">
        <v>150</v>
      </c>
      <c r="E18" s="1"/>
      <c r="F18" s="32">
        <f t="shared" si="0"/>
        <v>0</v>
      </c>
    </row>
    <row r="19" spans="1:6" x14ac:dyDescent="0.3">
      <c r="A19" s="6" t="s">
        <v>25</v>
      </c>
      <c r="B19" s="4" t="s">
        <v>36</v>
      </c>
      <c r="C19" s="9" t="s">
        <v>37</v>
      </c>
      <c r="D19" s="10">
        <v>400</v>
      </c>
      <c r="E19" s="1"/>
      <c r="F19" s="32">
        <f t="shared" si="0"/>
        <v>0</v>
      </c>
    </row>
    <row r="20" spans="1:6" x14ac:dyDescent="0.3">
      <c r="A20" s="6" t="s">
        <v>26</v>
      </c>
      <c r="B20" s="4" t="s">
        <v>38</v>
      </c>
      <c r="C20" s="9" t="s">
        <v>30</v>
      </c>
      <c r="D20" s="10">
        <v>550</v>
      </c>
      <c r="E20" s="1"/>
      <c r="F20" s="32">
        <f t="shared" si="0"/>
        <v>0</v>
      </c>
    </row>
    <row r="21" spans="1:6" x14ac:dyDescent="0.3">
      <c r="A21" s="6" t="s">
        <v>291</v>
      </c>
      <c r="B21" s="4" t="s">
        <v>300</v>
      </c>
      <c r="C21" s="9" t="s">
        <v>15</v>
      </c>
      <c r="D21" s="10">
        <v>27</v>
      </c>
      <c r="E21" s="1"/>
      <c r="F21" s="32">
        <f t="shared" si="0"/>
        <v>0</v>
      </c>
    </row>
    <row r="22" spans="1:6" x14ac:dyDescent="0.3">
      <c r="A22" s="6" t="s">
        <v>296</v>
      </c>
      <c r="B22" s="4" t="s">
        <v>301</v>
      </c>
      <c r="C22" s="9" t="s">
        <v>15</v>
      </c>
      <c r="D22" s="10">
        <v>25</v>
      </c>
      <c r="E22" s="1"/>
      <c r="F22" s="32">
        <f t="shared" si="0"/>
        <v>0</v>
      </c>
    </row>
    <row r="23" spans="1:6" x14ac:dyDescent="0.3">
      <c r="A23" s="6" t="s">
        <v>298</v>
      </c>
      <c r="B23" s="4" t="s">
        <v>302</v>
      </c>
      <c r="C23" s="9" t="s">
        <v>30</v>
      </c>
      <c r="D23" s="10">
        <v>1200</v>
      </c>
      <c r="E23" s="1"/>
      <c r="F23" s="32">
        <f t="shared" si="0"/>
        <v>0</v>
      </c>
    </row>
    <row r="24" spans="1:6" x14ac:dyDescent="0.3">
      <c r="A24" s="6" t="s">
        <v>299</v>
      </c>
      <c r="B24" s="4" t="s">
        <v>297</v>
      </c>
      <c r="C24" s="9" t="s">
        <v>30</v>
      </c>
      <c r="D24" s="10">
        <v>1680</v>
      </c>
      <c r="E24" s="1"/>
      <c r="F24" s="32">
        <f t="shared" si="0"/>
        <v>0</v>
      </c>
    </row>
    <row r="25" spans="1:6" x14ac:dyDescent="0.3">
      <c r="A25" s="37" t="s">
        <v>39</v>
      </c>
      <c r="B25" s="12" t="s">
        <v>40</v>
      </c>
      <c r="C25" s="14" t="s">
        <v>4</v>
      </c>
      <c r="D25" s="13"/>
      <c r="E25" s="13"/>
      <c r="F25" s="38">
        <f>+E25*D25</f>
        <v>0</v>
      </c>
    </row>
    <row r="26" spans="1:6" x14ac:dyDescent="0.3">
      <c r="A26" s="6" t="s">
        <v>41</v>
      </c>
      <c r="B26" s="4" t="s">
        <v>55</v>
      </c>
      <c r="C26" s="9" t="s">
        <v>15</v>
      </c>
      <c r="D26" s="10">
        <v>240</v>
      </c>
      <c r="E26" s="1"/>
      <c r="F26" s="32">
        <f t="shared" si="0"/>
        <v>0</v>
      </c>
    </row>
    <row r="27" spans="1:6" x14ac:dyDescent="0.3">
      <c r="A27" s="6" t="s">
        <v>42</v>
      </c>
      <c r="B27" s="4" t="s">
        <v>56</v>
      </c>
      <c r="C27" s="9" t="s">
        <v>15</v>
      </c>
      <c r="D27" s="10">
        <v>260</v>
      </c>
      <c r="E27" s="1"/>
      <c r="F27" s="32">
        <f t="shared" si="0"/>
        <v>0</v>
      </c>
    </row>
    <row r="28" spans="1:6" x14ac:dyDescent="0.3">
      <c r="A28" s="6" t="s">
        <v>43</v>
      </c>
      <c r="B28" s="4" t="s">
        <v>57</v>
      </c>
      <c r="C28" s="9" t="s">
        <v>15</v>
      </c>
      <c r="D28" s="10">
        <v>245</v>
      </c>
      <c r="E28" s="1"/>
      <c r="F28" s="32">
        <f t="shared" si="0"/>
        <v>0</v>
      </c>
    </row>
    <row r="29" spans="1:6" x14ac:dyDescent="0.3">
      <c r="A29" s="6" t="s">
        <v>44</v>
      </c>
      <c r="B29" s="4" t="s">
        <v>58</v>
      </c>
      <c r="C29" s="9" t="s">
        <v>15</v>
      </c>
      <c r="D29" s="10">
        <v>210</v>
      </c>
      <c r="E29" s="1"/>
      <c r="F29" s="32">
        <f t="shared" si="0"/>
        <v>0</v>
      </c>
    </row>
    <row r="30" spans="1:6" x14ac:dyDescent="0.3">
      <c r="A30" s="6" t="s">
        <v>45</v>
      </c>
      <c r="B30" s="4" t="s">
        <v>199</v>
      </c>
      <c r="C30" s="9" t="s">
        <v>15</v>
      </c>
      <c r="D30" s="10">
        <v>120</v>
      </c>
      <c r="E30" s="1"/>
      <c r="F30" s="32">
        <f t="shared" si="0"/>
        <v>0</v>
      </c>
    </row>
    <row r="31" spans="1:6" x14ac:dyDescent="0.3">
      <c r="A31" s="6" t="s">
        <v>46</v>
      </c>
      <c r="B31" s="4" t="s">
        <v>59</v>
      </c>
      <c r="C31" s="9" t="s">
        <v>15</v>
      </c>
      <c r="D31" s="10">
        <v>17</v>
      </c>
      <c r="E31" s="1"/>
      <c r="F31" s="32">
        <f t="shared" si="0"/>
        <v>0</v>
      </c>
    </row>
    <row r="32" spans="1:6" x14ac:dyDescent="0.3">
      <c r="A32" s="6" t="s">
        <v>47</v>
      </c>
      <c r="B32" s="4" t="s">
        <v>60</v>
      </c>
      <c r="C32" s="9" t="s">
        <v>15</v>
      </c>
      <c r="D32" s="10">
        <v>284.48</v>
      </c>
      <c r="E32" s="1"/>
      <c r="F32" s="32">
        <f t="shared" si="0"/>
        <v>0</v>
      </c>
    </row>
    <row r="33" spans="1:6" x14ac:dyDescent="0.3">
      <c r="A33" s="6" t="s">
        <v>48</v>
      </c>
      <c r="B33" s="4" t="s">
        <v>61</v>
      </c>
      <c r="C33" s="9" t="s">
        <v>15</v>
      </c>
      <c r="D33" s="10">
        <f>104+87</f>
        <v>191</v>
      </c>
      <c r="E33" s="1"/>
      <c r="F33" s="32">
        <f t="shared" si="0"/>
        <v>0</v>
      </c>
    </row>
    <row r="34" spans="1:6" x14ac:dyDescent="0.3">
      <c r="A34" s="6" t="s">
        <v>49</v>
      </c>
      <c r="B34" s="4" t="s">
        <v>62</v>
      </c>
      <c r="C34" s="9" t="s">
        <v>15</v>
      </c>
      <c r="D34" s="10">
        <v>83.02</v>
      </c>
      <c r="E34" s="1"/>
      <c r="F34" s="32">
        <f t="shared" si="0"/>
        <v>0</v>
      </c>
    </row>
    <row r="35" spans="1:6" x14ac:dyDescent="0.3">
      <c r="A35" s="6" t="s">
        <v>50</v>
      </c>
      <c r="B35" s="4" t="s">
        <v>63</v>
      </c>
      <c r="C35" s="9" t="s">
        <v>15</v>
      </c>
      <c r="D35" s="10">
        <v>12</v>
      </c>
      <c r="E35" s="1"/>
      <c r="F35" s="32">
        <f t="shared" si="0"/>
        <v>0</v>
      </c>
    </row>
    <row r="36" spans="1:6" ht="16.5" customHeight="1" x14ac:dyDescent="0.3">
      <c r="A36" s="6" t="s">
        <v>51</v>
      </c>
      <c r="B36" s="4" t="s">
        <v>64</v>
      </c>
      <c r="C36" s="9" t="s">
        <v>15</v>
      </c>
      <c r="D36" s="10">
        <v>58.67</v>
      </c>
      <c r="E36" s="1"/>
      <c r="F36" s="32">
        <f t="shared" si="0"/>
        <v>0</v>
      </c>
    </row>
    <row r="37" spans="1:6" ht="16.5" customHeight="1" x14ac:dyDescent="0.3">
      <c r="A37" s="6" t="s">
        <v>52</v>
      </c>
      <c r="B37" s="4" t="s">
        <v>65</v>
      </c>
      <c r="C37" s="9" t="s">
        <v>37</v>
      </c>
      <c r="D37" s="10">
        <v>380</v>
      </c>
      <c r="E37" s="1"/>
      <c r="F37" s="32">
        <f t="shared" si="0"/>
        <v>0</v>
      </c>
    </row>
    <row r="38" spans="1:6" ht="33" customHeight="1" x14ac:dyDescent="0.3">
      <c r="A38" s="6" t="s">
        <v>53</v>
      </c>
      <c r="B38" s="4" t="s">
        <v>66</v>
      </c>
      <c r="C38" s="9" t="s">
        <v>37</v>
      </c>
      <c r="D38" s="10">
        <v>237.11</v>
      </c>
      <c r="E38" s="1"/>
      <c r="F38" s="32">
        <f t="shared" si="0"/>
        <v>0</v>
      </c>
    </row>
    <row r="39" spans="1:6" ht="33.75" customHeight="1" x14ac:dyDescent="0.3">
      <c r="A39" s="6" t="s">
        <v>54</v>
      </c>
      <c r="B39" s="4" t="s">
        <v>292</v>
      </c>
      <c r="C39" s="9" t="s">
        <v>37</v>
      </c>
      <c r="D39" s="10">
        <v>450</v>
      </c>
      <c r="E39" s="1"/>
      <c r="F39" s="32">
        <f t="shared" si="0"/>
        <v>0</v>
      </c>
    </row>
    <row r="40" spans="1:6" ht="16.5" customHeight="1" x14ac:dyDescent="0.3">
      <c r="A40" s="6" t="s">
        <v>67</v>
      </c>
      <c r="B40" s="4" t="s">
        <v>71</v>
      </c>
      <c r="C40" s="9" t="s">
        <v>37</v>
      </c>
      <c r="D40" s="10">
        <v>100</v>
      </c>
      <c r="E40" s="1"/>
      <c r="F40" s="32">
        <f t="shared" si="0"/>
        <v>0</v>
      </c>
    </row>
    <row r="41" spans="1:6" ht="16.5" customHeight="1" x14ac:dyDescent="0.3">
      <c r="A41" s="6" t="s">
        <v>68</v>
      </c>
      <c r="B41" s="4" t="s">
        <v>77</v>
      </c>
      <c r="C41" s="9" t="s">
        <v>15</v>
      </c>
      <c r="D41" s="10">
        <v>100</v>
      </c>
      <c r="E41" s="1"/>
      <c r="F41" s="32">
        <f t="shared" si="0"/>
        <v>0</v>
      </c>
    </row>
    <row r="42" spans="1:6" ht="16.5" customHeight="1" x14ac:dyDescent="0.3">
      <c r="A42" s="6" t="s">
        <v>69</v>
      </c>
      <c r="B42" s="4" t="s">
        <v>195</v>
      </c>
      <c r="C42" s="9" t="s">
        <v>32</v>
      </c>
      <c r="D42" s="10">
        <v>4</v>
      </c>
      <c r="E42" s="1"/>
      <c r="F42" s="32">
        <f t="shared" si="0"/>
        <v>0</v>
      </c>
    </row>
    <row r="43" spans="1:6" ht="16.5" customHeight="1" x14ac:dyDescent="0.3">
      <c r="A43" s="6" t="s">
        <v>70</v>
      </c>
      <c r="B43" s="4" t="s">
        <v>196</v>
      </c>
      <c r="C43" s="9" t="s">
        <v>32</v>
      </c>
      <c r="D43" s="10">
        <v>44</v>
      </c>
      <c r="E43" s="1"/>
      <c r="F43" s="32">
        <f t="shared" si="0"/>
        <v>0</v>
      </c>
    </row>
    <row r="44" spans="1:6" ht="16.5" customHeight="1" x14ac:dyDescent="0.3">
      <c r="A44" s="37" t="s">
        <v>72</v>
      </c>
      <c r="B44" s="12" t="s">
        <v>73</v>
      </c>
      <c r="C44" s="14" t="s">
        <v>4</v>
      </c>
      <c r="D44" s="13"/>
      <c r="E44" s="13"/>
      <c r="F44" s="38">
        <f>+E44*D44</f>
        <v>0</v>
      </c>
    </row>
    <row r="45" spans="1:6" ht="16.5" customHeight="1" x14ac:dyDescent="0.3">
      <c r="A45" s="6" t="s">
        <v>79</v>
      </c>
      <c r="B45" s="4" t="s">
        <v>74</v>
      </c>
      <c r="C45" s="9" t="s">
        <v>37</v>
      </c>
      <c r="D45" s="10">
        <v>800</v>
      </c>
      <c r="E45" s="1"/>
      <c r="F45" s="32">
        <f t="shared" si="0"/>
        <v>0</v>
      </c>
    </row>
    <row r="46" spans="1:6" ht="16.5" customHeight="1" x14ac:dyDescent="0.3">
      <c r="A46" s="6" t="s">
        <v>80</v>
      </c>
      <c r="B46" s="4" t="s">
        <v>75</v>
      </c>
      <c r="C46" s="9" t="s">
        <v>37</v>
      </c>
      <c r="D46" s="10">
        <v>8.5399999999999991</v>
      </c>
      <c r="E46" s="1"/>
      <c r="F46" s="32">
        <f t="shared" si="0"/>
        <v>0</v>
      </c>
    </row>
    <row r="47" spans="1:6" ht="16.5" customHeight="1" x14ac:dyDescent="0.3">
      <c r="A47" s="6" t="s">
        <v>81</v>
      </c>
      <c r="B47" s="4" t="s">
        <v>76</v>
      </c>
      <c r="C47" s="9" t="s">
        <v>37</v>
      </c>
      <c r="D47" s="10">
        <v>300</v>
      </c>
      <c r="E47" s="1"/>
      <c r="F47" s="32">
        <f t="shared" si="0"/>
        <v>0</v>
      </c>
    </row>
    <row r="48" spans="1:6" ht="16.5" customHeight="1" x14ac:dyDescent="0.3">
      <c r="A48" s="6" t="s">
        <v>82</v>
      </c>
      <c r="B48" s="4" t="s">
        <v>200</v>
      </c>
      <c r="C48" s="9" t="s">
        <v>37</v>
      </c>
      <c r="D48" s="10">
        <f>+D45*2</f>
        <v>1600</v>
      </c>
      <c r="E48" s="1"/>
      <c r="F48" s="32">
        <f t="shared" si="0"/>
        <v>0</v>
      </c>
    </row>
    <row r="49" spans="1:6" ht="16.5" customHeight="1" x14ac:dyDescent="0.3">
      <c r="A49" s="6" t="s">
        <v>201</v>
      </c>
      <c r="B49" s="4" t="s">
        <v>202</v>
      </c>
      <c r="C49" s="9" t="s">
        <v>37</v>
      </c>
      <c r="D49" s="10">
        <f>+D47*2+D30*0.1*2+D27*0.15*2</f>
        <v>702</v>
      </c>
      <c r="E49" s="1"/>
      <c r="F49" s="32">
        <f t="shared" si="0"/>
        <v>0</v>
      </c>
    </row>
    <row r="50" spans="1:6" ht="16.5" customHeight="1" x14ac:dyDescent="0.3">
      <c r="A50" s="37" t="s">
        <v>78</v>
      </c>
      <c r="B50" s="12" t="s">
        <v>87</v>
      </c>
      <c r="C50" s="14" t="s">
        <v>4</v>
      </c>
      <c r="D50" s="13"/>
      <c r="E50" s="13"/>
      <c r="F50" s="38">
        <f>+E50*D50</f>
        <v>0</v>
      </c>
    </row>
    <row r="51" spans="1:6" ht="16.5" customHeight="1" x14ac:dyDescent="0.3">
      <c r="A51" s="6" t="s">
        <v>83</v>
      </c>
      <c r="B51" s="4" t="s">
        <v>88</v>
      </c>
      <c r="C51" s="9" t="s">
        <v>37</v>
      </c>
      <c r="D51" s="10">
        <v>635.97</v>
      </c>
      <c r="E51" s="1"/>
      <c r="F51" s="32">
        <f t="shared" si="0"/>
        <v>0</v>
      </c>
    </row>
    <row r="52" spans="1:6" ht="16.5" customHeight="1" x14ac:dyDescent="0.3">
      <c r="A52" s="6" t="s">
        <v>84</v>
      </c>
      <c r="B52" s="4" t="s">
        <v>89</v>
      </c>
      <c r="C52" s="9" t="s">
        <v>37</v>
      </c>
      <c r="D52" s="10">
        <f>+D51:D51</f>
        <v>635.97</v>
      </c>
      <c r="E52" s="1"/>
      <c r="F52" s="32">
        <f t="shared" si="0"/>
        <v>0</v>
      </c>
    </row>
    <row r="53" spans="1:6" ht="16.5" customHeight="1" x14ac:dyDescent="0.3">
      <c r="A53" s="6" t="s">
        <v>85</v>
      </c>
      <c r="B53" s="4" t="s">
        <v>90</v>
      </c>
      <c r="C53" s="9" t="s">
        <v>37</v>
      </c>
      <c r="D53" s="10">
        <f>+D52</f>
        <v>635.97</v>
      </c>
      <c r="E53" s="1"/>
      <c r="F53" s="32">
        <f t="shared" si="0"/>
        <v>0</v>
      </c>
    </row>
    <row r="54" spans="1:6" ht="16.5" customHeight="1" x14ac:dyDescent="0.3">
      <c r="A54" s="6" t="s">
        <v>86</v>
      </c>
      <c r="B54" s="4" t="s">
        <v>91</v>
      </c>
      <c r="C54" s="9" t="s">
        <v>32</v>
      </c>
      <c r="D54" s="10">
        <v>5</v>
      </c>
      <c r="E54" s="1"/>
      <c r="F54" s="32">
        <f t="shared" si="0"/>
        <v>0</v>
      </c>
    </row>
    <row r="55" spans="1:6" ht="16.5" customHeight="1" x14ac:dyDescent="0.3">
      <c r="A55" s="37" t="s">
        <v>92</v>
      </c>
      <c r="B55" s="12" t="s">
        <v>93</v>
      </c>
      <c r="C55" s="14" t="s">
        <v>4</v>
      </c>
      <c r="D55" s="13"/>
      <c r="E55" s="13"/>
      <c r="F55" s="38">
        <f>+E55*D55</f>
        <v>0</v>
      </c>
    </row>
    <row r="56" spans="1:6" ht="16.5" customHeight="1" x14ac:dyDescent="0.3">
      <c r="A56" s="6" t="s">
        <v>94</v>
      </c>
      <c r="B56" s="4" t="s">
        <v>104</v>
      </c>
      <c r="C56" s="9" t="s">
        <v>15</v>
      </c>
      <c r="D56" s="10">
        <v>60</v>
      </c>
      <c r="E56" s="1"/>
      <c r="F56" s="32">
        <f t="shared" si="0"/>
        <v>0</v>
      </c>
    </row>
    <row r="57" spans="1:6" ht="16.5" customHeight="1" x14ac:dyDescent="0.3">
      <c r="A57" s="6" t="s">
        <v>95</v>
      </c>
      <c r="B57" s="4" t="s">
        <v>105</v>
      </c>
      <c r="C57" s="9" t="s">
        <v>15</v>
      </c>
      <c r="D57" s="10">
        <v>20</v>
      </c>
      <c r="E57" s="1"/>
      <c r="F57" s="32">
        <f t="shared" si="0"/>
        <v>0</v>
      </c>
    </row>
    <row r="58" spans="1:6" ht="16.5" customHeight="1" x14ac:dyDescent="0.3">
      <c r="A58" s="6" t="s">
        <v>96</v>
      </c>
      <c r="B58" s="4" t="s">
        <v>106</v>
      </c>
      <c r="C58" s="9" t="s">
        <v>15</v>
      </c>
      <c r="D58" s="10">
        <v>100</v>
      </c>
      <c r="E58" s="1"/>
      <c r="F58" s="32">
        <f t="shared" si="0"/>
        <v>0</v>
      </c>
    </row>
    <row r="59" spans="1:6" ht="16.5" customHeight="1" x14ac:dyDescent="0.3">
      <c r="A59" s="6" t="s">
        <v>97</v>
      </c>
      <c r="B59" s="4" t="s">
        <v>107</v>
      </c>
      <c r="C59" s="9" t="s">
        <v>15</v>
      </c>
      <c r="D59" s="10">
        <v>150</v>
      </c>
      <c r="E59" s="1"/>
      <c r="F59" s="32">
        <f t="shared" si="0"/>
        <v>0</v>
      </c>
    </row>
    <row r="60" spans="1:6" ht="16.5" customHeight="1" x14ac:dyDescent="0.3">
      <c r="A60" s="6" t="s">
        <v>98</v>
      </c>
      <c r="B60" s="4" t="s">
        <v>108</v>
      </c>
      <c r="C60" s="9" t="s">
        <v>15</v>
      </c>
      <c r="D60" s="10">
        <v>100</v>
      </c>
      <c r="E60" s="1"/>
      <c r="F60" s="32">
        <f t="shared" si="0"/>
        <v>0</v>
      </c>
    </row>
    <row r="61" spans="1:6" ht="16.5" customHeight="1" x14ac:dyDescent="0.3">
      <c r="A61" s="6" t="s">
        <v>99</v>
      </c>
      <c r="B61" s="4" t="s">
        <v>158</v>
      </c>
      <c r="C61" s="9" t="s">
        <v>15</v>
      </c>
      <c r="D61" s="10">
        <v>50</v>
      </c>
      <c r="E61" s="1"/>
      <c r="F61" s="32">
        <f t="shared" si="0"/>
        <v>0</v>
      </c>
    </row>
    <row r="62" spans="1:6" ht="16.5" customHeight="1" x14ac:dyDescent="0.3">
      <c r="A62" s="6" t="s">
        <v>100</v>
      </c>
      <c r="B62" s="4" t="s">
        <v>109</v>
      </c>
      <c r="C62" s="9" t="s">
        <v>32</v>
      </c>
      <c r="D62" s="10">
        <v>6</v>
      </c>
      <c r="E62" s="1"/>
      <c r="F62" s="32">
        <f t="shared" si="0"/>
        <v>0</v>
      </c>
    </row>
    <row r="63" spans="1:6" ht="16.5" customHeight="1" x14ac:dyDescent="0.3">
      <c r="A63" s="6" t="s">
        <v>101</v>
      </c>
      <c r="B63" s="4" t="s">
        <v>110</v>
      </c>
      <c r="C63" s="9" t="s">
        <v>13</v>
      </c>
      <c r="D63" s="10">
        <v>1</v>
      </c>
      <c r="E63" s="1"/>
      <c r="F63" s="32">
        <f t="shared" si="0"/>
        <v>0</v>
      </c>
    </row>
    <row r="64" spans="1:6" ht="16.5" customHeight="1" x14ac:dyDescent="0.3">
      <c r="A64" s="6" t="s">
        <v>102</v>
      </c>
      <c r="B64" s="4" t="s">
        <v>111</v>
      </c>
      <c r="C64" s="9" t="s">
        <v>32</v>
      </c>
      <c r="D64" s="10">
        <v>11</v>
      </c>
      <c r="E64" s="1"/>
      <c r="F64" s="32">
        <f t="shared" si="0"/>
        <v>0</v>
      </c>
    </row>
    <row r="65" spans="1:6" ht="16.5" customHeight="1" x14ac:dyDescent="0.3">
      <c r="A65" s="6" t="s">
        <v>103</v>
      </c>
      <c r="B65" s="4" t="s">
        <v>112</v>
      </c>
      <c r="C65" s="9" t="s">
        <v>32</v>
      </c>
      <c r="D65" s="10">
        <v>10</v>
      </c>
      <c r="E65" s="1"/>
      <c r="F65" s="32">
        <f t="shared" si="0"/>
        <v>0</v>
      </c>
    </row>
    <row r="66" spans="1:6" ht="16.5" customHeight="1" x14ac:dyDescent="0.3">
      <c r="A66" s="6" t="s">
        <v>123</v>
      </c>
      <c r="B66" s="4" t="s">
        <v>113</v>
      </c>
      <c r="C66" s="9" t="s">
        <v>32</v>
      </c>
      <c r="D66" s="10">
        <v>4</v>
      </c>
      <c r="E66" s="1"/>
      <c r="F66" s="32">
        <f t="shared" si="0"/>
        <v>0</v>
      </c>
    </row>
    <row r="67" spans="1:6" ht="16.5" customHeight="1" x14ac:dyDescent="0.3">
      <c r="A67" s="6" t="s">
        <v>124</v>
      </c>
      <c r="B67" s="4" t="s">
        <v>114</v>
      </c>
      <c r="C67" s="9" t="s">
        <v>32</v>
      </c>
      <c r="D67" s="10">
        <v>1</v>
      </c>
      <c r="E67" s="1"/>
      <c r="F67" s="32">
        <f t="shared" si="0"/>
        <v>0</v>
      </c>
    </row>
    <row r="68" spans="1:6" ht="16.5" customHeight="1" x14ac:dyDescent="0.3">
      <c r="A68" s="6" t="s">
        <v>125</v>
      </c>
      <c r="B68" s="4" t="s">
        <v>122</v>
      </c>
      <c r="C68" s="9" t="s">
        <v>32</v>
      </c>
      <c r="D68" s="10">
        <v>10</v>
      </c>
      <c r="E68" s="1"/>
      <c r="F68" s="32">
        <f t="shared" si="0"/>
        <v>0</v>
      </c>
    </row>
    <row r="69" spans="1:6" ht="16.5" customHeight="1" x14ac:dyDescent="0.3">
      <c r="A69" s="6" t="s">
        <v>126</v>
      </c>
      <c r="B69" s="4" t="s">
        <v>115</v>
      </c>
      <c r="C69" s="9" t="s">
        <v>32</v>
      </c>
      <c r="D69" s="10">
        <v>2</v>
      </c>
      <c r="E69" s="1"/>
      <c r="F69" s="32">
        <f t="shared" si="0"/>
        <v>0</v>
      </c>
    </row>
    <row r="70" spans="1:6" ht="16.5" customHeight="1" x14ac:dyDescent="0.3">
      <c r="A70" s="6" t="s">
        <v>127</v>
      </c>
      <c r="B70" s="4" t="s">
        <v>117</v>
      </c>
      <c r="C70" s="9" t="s">
        <v>32</v>
      </c>
      <c r="D70" s="10">
        <v>3</v>
      </c>
      <c r="E70" s="1"/>
      <c r="F70" s="32">
        <f t="shared" si="0"/>
        <v>0</v>
      </c>
    </row>
    <row r="71" spans="1:6" ht="16.5" customHeight="1" x14ac:dyDescent="0.3">
      <c r="A71" s="6" t="s">
        <v>128</v>
      </c>
      <c r="B71" s="4" t="s">
        <v>116</v>
      </c>
      <c r="C71" s="9" t="s">
        <v>32</v>
      </c>
      <c r="D71" s="10">
        <v>2</v>
      </c>
      <c r="E71" s="1"/>
      <c r="F71" s="32">
        <f t="shared" si="0"/>
        <v>0</v>
      </c>
    </row>
    <row r="72" spans="1:6" ht="16.5" customHeight="1" x14ac:dyDescent="0.3">
      <c r="A72" s="6" t="s">
        <v>129</v>
      </c>
      <c r="B72" s="4" t="s">
        <v>118</v>
      </c>
      <c r="C72" s="9" t="s">
        <v>32</v>
      </c>
      <c r="D72" s="10">
        <v>4</v>
      </c>
      <c r="E72" s="1"/>
      <c r="F72" s="32">
        <f t="shared" si="0"/>
        <v>0</v>
      </c>
    </row>
    <row r="73" spans="1:6" ht="16.5" customHeight="1" x14ac:dyDescent="0.3">
      <c r="A73" s="6" t="s">
        <v>130</v>
      </c>
      <c r="B73" s="4" t="s">
        <v>119</v>
      </c>
      <c r="C73" s="9" t="s">
        <v>32</v>
      </c>
      <c r="D73" s="10">
        <v>1</v>
      </c>
      <c r="E73" s="1"/>
      <c r="F73" s="32">
        <f t="shared" si="0"/>
        <v>0</v>
      </c>
    </row>
    <row r="74" spans="1:6" ht="16.5" customHeight="1" x14ac:dyDescent="0.3">
      <c r="A74" s="6" t="s">
        <v>131</v>
      </c>
      <c r="B74" s="4" t="s">
        <v>120</v>
      </c>
      <c r="C74" s="9" t="s">
        <v>32</v>
      </c>
      <c r="D74" s="10">
        <v>1</v>
      </c>
      <c r="E74" s="1"/>
      <c r="F74" s="32">
        <f t="shared" si="0"/>
        <v>0</v>
      </c>
    </row>
    <row r="75" spans="1:6" ht="16.5" customHeight="1" x14ac:dyDescent="0.3">
      <c r="A75" s="6" t="s">
        <v>132</v>
      </c>
      <c r="B75" s="4" t="s">
        <v>121</v>
      </c>
      <c r="C75" s="9" t="s">
        <v>32</v>
      </c>
      <c r="D75" s="10">
        <v>5</v>
      </c>
      <c r="E75" s="1"/>
      <c r="F75" s="32">
        <f t="shared" si="0"/>
        <v>0</v>
      </c>
    </row>
    <row r="76" spans="1:6" ht="16.5" customHeight="1" x14ac:dyDescent="0.3">
      <c r="A76" s="6" t="s">
        <v>133</v>
      </c>
      <c r="B76" s="49" t="s">
        <v>135</v>
      </c>
      <c r="C76" s="9" t="s">
        <v>32</v>
      </c>
      <c r="D76" s="10">
        <v>1</v>
      </c>
      <c r="E76" s="1"/>
      <c r="F76" s="32">
        <f t="shared" si="0"/>
        <v>0</v>
      </c>
    </row>
    <row r="77" spans="1:6" ht="16.5" customHeight="1" x14ac:dyDescent="0.3">
      <c r="A77" s="6" t="s">
        <v>134</v>
      </c>
      <c r="B77" s="4" t="s">
        <v>136</v>
      </c>
      <c r="C77" s="9" t="s">
        <v>13</v>
      </c>
      <c r="D77" s="10">
        <v>1</v>
      </c>
      <c r="E77" s="1"/>
      <c r="F77" s="32">
        <f t="shared" si="0"/>
        <v>0</v>
      </c>
    </row>
    <row r="78" spans="1:6" ht="16.5" customHeight="1" x14ac:dyDescent="0.3">
      <c r="A78" s="6" t="s">
        <v>281</v>
      </c>
      <c r="B78" s="4" t="s">
        <v>284</v>
      </c>
      <c r="C78" s="9" t="s">
        <v>13</v>
      </c>
      <c r="D78" s="10">
        <v>1</v>
      </c>
      <c r="E78" s="1"/>
      <c r="F78" s="32">
        <f t="shared" si="0"/>
        <v>0</v>
      </c>
    </row>
    <row r="79" spans="1:6" ht="16.5" customHeight="1" x14ac:dyDescent="0.3">
      <c r="A79" s="6" t="s">
        <v>282</v>
      </c>
      <c r="B79" s="4" t="s">
        <v>285</v>
      </c>
      <c r="C79" s="9" t="s">
        <v>13</v>
      </c>
      <c r="D79" s="10">
        <v>1</v>
      </c>
      <c r="E79" s="1"/>
      <c r="F79" s="32">
        <f t="shared" ref="F79:F81" si="1">+D79*E79</f>
        <v>0</v>
      </c>
    </row>
    <row r="80" spans="1:6" ht="16.5" customHeight="1" x14ac:dyDescent="0.3">
      <c r="A80" s="6" t="s">
        <v>283</v>
      </c>
      <c r="B80" s="4" t="s">
        <v>286</v>
      </c>
      <c r="C80" s="9" t="s">
        <v>4</v>
      </c>
      <c r="D80" s="10">
        <v>1</v>
      </c>
      <c r="E80" s="1"/>
      <c r="F80" s="32">
        <f t="shared" si="1"/>
        <v>0</v>
      </c>
    </row>
    <row r="81" spans="1:6" ht="16.5" customHeight="1" x14ac:dyDescent="0.3">
      <c r="A81" s="6" t="s">
        <v>321</v>
      </c>
      <c r="B81" s="4" t="s">
        <v>322</v>
      </c>
      <c r="C81" s="9" t="s">
        <v>15</v>
      </c>
      <c r="D81" s="10">
        <v>120</v>
      </c>
      <c r="E81" s="1"/>
      <c r="F81" s="32">
        <f t="shared" si="1"/>
        <v>0</v>
      </c>
    </row>
    <row r="82" spans="1:6" ht="15.75" customHeight="1" x14ac:dyDescent="0.3">
      <c r="A82" s="37" t="s">
        <v>137</v>
      </c>
      <c r="B82" s="12" t="s">
        <v>211</v>
      </c>
      <c r="C82" s="14" t="s">
        <v>4</v>
      </c>
      <c r="D82" s="13"/>
      <c r="E82" s="13"/>
      <c r="F82" s="38">
        <f>+E82*D82</f>
        <v>0</v>
      </c>
    </row>
    <row r="83" spans="1:6" ht="15.75" customHeight="1" x14ac:dyDescent="0.3">
      <c r="A83" s="6" t="s">
        <v>212</v>
      </c>
      <c r="B83" s="4" t="s">
        <v>213</v>
      </c>
      <c r="C83" s="9" t="s">
        <v>32</v>
      </c>
      <c r="D83" s="50">
        <v>83</v>
      </c>
      <c r="E83" s="51"/>
      <c r="F83" s="32">
        <f>+E83*D83</f>
        <v>0</v>
      </c>
    </row>
    <row r="84" spans="1:6" ht="15.75" customHeight="1" x14ac:dyDescent="0.3">
      <c r="A84" s="6" t="s">
        <v>214</v>
      </c>
      <c r="B84" s="4" t="s">
        <v>215</v>
      </c>
      <c r="C84" s="9" t="s">
        <v>32</v>
      </c>
      <c r="D84" s="50">
        <v>32</v>
      </c>
      <c r="E84" s="51"/>
      <c r="F84" s="32">
        <f t="shared" ref="F84:F119" si="2">+E84*D84</f>
        <v>0</v>
      </c>
    </row>
    <row r="85" spans="1:6" ht="15.75" customHeight="1" x14ac:dyDescent="0.3">
      <c r="A85" s="43" t="s">
        <v>216</v>
      </c>
      <c r="B85" s="4" t="s">
        <v>310</v>
      </c>
      <c r="C85" s="9" t="s">
        <v>32</v>
      </c>
      <c r="D85" s="50">
        <v>3</v>
      </c>
      <c r="E85" s="51"/>
      <c r="F85" s="32">
        <f t="shared" si="2"/>
        <v>0</v>
      </c>
    </row>
    <row r="86" spans="1:6" ht="15.75" customHeight="1" x14ac:dyDescent="0.3">
      <c r="A86" s="6" t="s">
        <v>218</v>
      </c>
      <c r="B86" s="4" t="s">
        <v>217</v>
      </c>
      <c r="C86" s="9" t="s">
        <v>13</v>
      </c>
      <c r="D86" s="50">
        <v>1</v>
      </c>
      <c r="E86" s="10"/>
      <c r="F86" s="32">
        <f t="shared" si="2"/>
        <v>0</v>
      </c>
    </row>
    <row r="87" spans="1:6" ht="15.75" customHeight="1" x14ac:dyDescent="0.3">
      <c r="A87" s="6" t="s">
        <v>220</v>
      </c>
      <c r="B87" s="4" t="s">
        <v>219</v>
      </c>
      <c r="C87" s="9" t="s">
        <v>13</v>
      </c>
      <c r="D87" s="50">
        <v>1</v>
      </c>
      <c r="E87" s="10"/>
      <c r="F87" s="32">
        <f t="shared" si="2"/>
        <v>0</v>
      </c>
    </row>
    <row r="88" spans="1:6" ht="15.75" customHeight="1" x14ac:dyDescent="0.3">
      <c r="A88" s="6" t="s">
        <v>222</v>
      </c>
      <c r="B88" s="4" t="s">
        <v>221</v>
      </c>
      <c r="C88" s="9" t="s">
        <v>32</v>
      </c>
      <c r="D88" s="50">
        <v>77</v>
      </c>
      <c r="E88" s="51"/>
      <c r="F88" s="32">
        <f t="shared" si="2"/>
        <v>0</v>
      </c>
    </row>
    <row r="89" spans="1:6" ht="15.75" customHeight="1" x14ac:dyDescent="0.3">
      <c r="A89" s="6" t="s">
        <v>224</v>
      </c>
      <c r="B89" s="4" t="s">
        <v>223</v>
      </c>
      <c r="C89" s="9" t="s">
        <v>32</v>
      </c>
      <c r="D89" s="50">
        <v>10</v>
      </c>
      <c r="E89" s="51"/>
      <c r="F89" s="32">
        <f t="shared" si="2"/>
        <v>0</v>
      </c>
    </row>
    <row r="90" spans="1:6" ht="15.75" customHeight="1" x14ac:dyDescent="0.3">
      <c r="A90" s="6" t="s">
        <v>226</v>
      </c>
      <c r="B90" s="4" t="s">
        <v>225</v>
      </c>
      <c r="C90" s="9" t="s">
        <v>32</v>
      </c>
      <c r="D90" s="50">
        <v>16</v>
      </c>
      <c r="E90" s="51"/>
      <c r="F90" s="32">
        <f t="shared" si="2"/>
        <v>0</v>
      </c>
    </row>
    <row r="91" spans="1:6" ht="15.75" customHeight="1" x14ac:dyDescent="0.3">
      <c r="A91" s="6" t="s">
        <v>228</v>
      </c>
      <c r="B91" s="4" t="s">
        <v>227</v>
      </c>
      <c r="C91" s="9" t="s">
        <v>32</v>
      </c>
      <c r="D91" s="50">
        <v>16</v>
      </c>
      <c r="E91" s="51"/>
      <c r="F91" s="32">
        <f t="shared" si="2"/>
        <v>0</v>
      </c>
    </row>
    <row r="92" spans="1:6" ht="15.75" customHeight="1" x14ac:dyDescent="0.3">
      <c r="A92" s="6" t="s">
        <v>229</v>
      </c>
      <c r="B92" s="4" t="s">
        <v>311</v>
      </c>
      <c r="C92" s="9" t="s">
        <v>32</v>
      </c>
      <c r="D92" s="50">
        <v>2</v>
      </c>
      <c r="E92" s="51"/>
      <c r="F92" s="32">
        <f t="shared" si="2"/>
        <v>0</v>
      </c>
    </row>
    <row r="93" spans="1:6" ht="15.75" customHeight="1" x14ac:dyDescent="0.3">
      <c r="A93" s="6" t="s">
        <v>231</v>
      </c>
      <c r="B93" s="4" t="s">
        <v>230</v>
      </c>
      <c r="C93" s="9" t="s">
        <v>32</v>
      </c>
      <c r="D93" s="50">
        <v>1</v>
      </c>
      <c r="E93" s="51"/>
      <c r="F93" s="32">
        <f t="shared" si="2"/>
        <v>0</v>
      </c>
    </row>
    <row r="94" spans="1:6" ht="15.75" customHeight="1" x14ac:dyDescent="0.3">
      <c r="A94" s="6" t="s">
        <v>233</v>
      </c>
      <c r="B94" s="4" t="s">
        <v>232</v>
      </c>
      <c r="C94" s="9" t="s">
        <v>32</v>
      </c>
      <c r="D94" s="50">
        <v>5</v>
      </c>
      <c r="E94" s="51"/>
      <c r="F94" s="32">
        <f t="shared" si="2"/>
        <v>0</v>
      </c>
    </row>
    <row r="95" spans="1:6" ht="15.75" customHeight="1" x14ac:dyDescent="0.3">
      <c r="A95" s="6" t="s">
        <v>235</v>
      </c>
      <c r="B95" s="4" t="s">
        <v>234</v>
      </c>
      <c r="C95" s="9" t="s">
        <v>32</v>
      </c>
      <c r="D95" s="50">
        <v>3</v>
      </c>
      <c r="E95" s="51"/>
      <c r="F95" s="32">
        <f t="shared" si="2"/>
        <v>0</v>
      </c>
    </row>
    <row r="96" spans="1:6" ht="15.75" customHeight="1" x14ac:dyDescent="0.3">
      <c r="A96" s="6" t="s">
        <v>237</v>
      </c>
      <c r="B96" s="4" t="s">
        <v>236</v>
      </c>
      <c r="C96" s="9" t="s">
        <v>13</v>
      </c>
      <c r="D96" s="50">
        <v>1</v>
      </c>
      <c r="E96" s="51"/>
      <c r="F96" s="32">
        <f t="shared" si="2"/>
        <v>0</v>
      </c>
    </row>
    <row r="97" spans="1:6" ht="15.75" customHeight="1" x14ac:dyDescent="0.3">
      <c r="A97" s="6" t="s">
        <v>239</v>
      </c>
      <c r="B97" s="4" t="s">
        <v>238</v>
      </c>
      <c r="C97" s="9" t="s">
        <v>13</v>
      </c>
      <c r="D97" s="50">
        <v>1</v>
      </c>
      <c r="E97" s="51"/>
      <c r="F97" s="32">
        <f t="shared" si="2"/>
        <v>0</v>
      </c>
    </row>
    <row r="98" spans="1:6" ht="15.75" customHeight="1" x14ac:dyDescent="0.3">
      <c r="A98" s="6" t="s">
        <v>241</v>
      </c>
      <c r="B98" s="4" t="s">
        <v>240</v>
      </c>
      <c r="C98" s="9" t="s">
        <v>13</v>
      </c>
      <c r="D98" s="50">
        <v>1</v>
      </c>
      <c r="E98" s="52"/>
      <c r="F98" s="32">
        <f t="shared" si="2"/>
        <v>0</v>
      </c>
    </row>
    <row r="99" spans="1:6" ht="15.75" customHeight="1" x14ac:dyDescent="0.3">
      <c r="A99" s="6" t="s">
        <v>243</v>
      </c>
      <c r="B99" s="4" t="s">
        <v>242</v>
      </c>
      <c r="C99" s="9" t="s">
        <v>13</v>
      </c>
      <c r="D99" s="50">
        <v>1</v>
      </c>
      <c r="E99" s="52"/>
      <c r="F99" s="32">
        <f t="shared" si="2"/>
        <v>0</v>
      </c>
    </row>
    <row r="100" spans="1:6" ht="15.75" customHeight="1" x14ac:dyDescent="0.3">
      <c r="A100" s="6" t="s">
        <v>246</v>
      </c>
      <c r="B100" s="4" t="s">
        <v>244</v>
      </c>
      <c r="C100" s="9" t="s">
        <v>245</v>
      </c>
      <c r="D100" s="50">
        <v>1</v>
      </c>
      <c r="E100" s="52"/>
      <c r="F100" s="32">
        <f t="shared" si="2"/>
        <v>0</v>
      </c>
    </row>
    <row r="101" spans="1:6" ht="15.75" customHeight="1" x14ac:dyDescent="0.3">
      <c r="A101" s="6" t="s">
        <v>248</v>
      </c>
      <c r="B101" s="4" t="s">
        <v>247</v>
      </c>
      <c r="C101" s="9" t="s">
        <v>32</v>
      </c>
      <c r="D101" s="50">
        <v>4</v>
      </c>
      <c r="E101" s="51"/>
      <c r="F101" s="32">
        <f t="shared" si="2"/>
        <v>0</v>
      </c>
    </row>
    <row r="102" spans="1:6" ht="15.75" customHeight="1" x14ac:dyDescent="0.3">
      <c r="A102" s="6" t="s">
        <v>250</v>
      </c>
      <c r="B102" s="4" t="s">
        <v>249</v>
      </c>
      <c r="C102" s="9" t="s">
        <v>32</v>
      </c>
      <c r="D102" s="50">
        <v>1</v>
      </c>
      <c r="E102" s="51"/>
      <c r="F102" s="32">
        <f t="shared" si="2"/>
        <v>0</v>
      </c>
    </row>
    <row r="103" spans="1:6" ht="15.75" customHeight="1" x14ac:dyDescent="0.3">
      <c r="A103" s="6" t="s">
        <v>252</v>
      </c>
      <c r="B103" s="4" t="s">
        <v>251</v>
      </c>
      <c r="C103" s="9" t="s">
        <v>13</v>
      </c>
      <c r="D103" s="50">
        <v>1</v>
      </c>
      <c r="E103" s="51"/>
      <c r="F103" s="32">
        <f t="shared" si="2"/>
        <v>0</v>
      </c>
    </row>
    <row r="104" spans="1:6" ht="15.75" customHeight="1" x14ac:dyDescent="0.3">
      <c r="A104" s="6" t="s">
        <v>254</v>
      </c>
      <c r="B104" s="4" t="s">
        <v>253</v>
      </c>
      <c r="C104" s="9" t="s">
        <v>32</v>
      </c>
      <c r="D104" s="50">
        <v>16</v>
      </c>
      <c r="E104" s="51"/>
      <c r="F104" s="32">
        <f t="shared" si="2"/>
        <v>0</v>
      </c>
    </row>
    <row r="105" spans="1:6" ht="15.75" customHeight="1" x14ac:dyDescent="0.3">
      <c r="A105" s="6" t="s">
        <v>257</v>
      </c>
      <c r="B105" s="4" t="s">
        <v>255</v>
      </c>
      <c r="C105" s="9" t="s">
        <v>256</v>
      </c>
      <c r="D105" s="50">
        <v>1</v>
      </c>
      <c r="E105" s="51"/>
      <c r="F105" s="32">
        <f t="shared" si="2"/>
        <v>0</v>
      </c>
    </row>
    <row r="106" spans="1:6" ht="15.75" customHeight="1" x14ac:dyDescent="0.3">
      <c r="A106" s="6" t="s">
        <v>259</v>
      </c>
      <c r="B106" s="4" t="s">
        <v>258</v>
      </c>
      <c r="C106" s="9" t="s">
        <v>32</v>
      </c>
      <c r="D106" s="50">
        <v>8</v>
      </c>
      <c r="E106" s="51"/>
      <c r="F106" s="32">
        <f t="shared" si="2"/>
        <v>0</v>
      </c>
    </row>
    <row r="107" spans="1:6" ht="15.75" customHeight="1" x14ac:dyDescent="0.3">
      <c r="A107" s="6" t="s">
        <v>262</v>
      </c>
      <c r="B107" s="4" t="s">
        <v>260</v>
      </c>
      <c r="C107" s="9" t="s">
        <v>261</v>
      </c>
      <c r="D107" s="50">
        <v>8</v>
      </c>
      <c r="E107" s="51"/>
      <c r="F107" s="32">
        <f t="shared" si="2"/>
        <v>0</v>
      </c>
    </row>
    <row r="108" spans="1:6" ht="15.75" customHeight="1" x14ac:dyDescent="0.3">
      <c r="A108" s="6" t="s">
        <v>263</v>
      </c>
      <c r="B108" s="4" t="s">
        <v>312</v>
      </c>
      <c r="C108" s="9" t="s">
        <v>313</v>
      </c>
      <c r="D108" s="50">
        <v>1</v>
      </c>
      <c r="E108" s="51"/>
      <c r="F108" s="32">
        <f t="shared" si="2"/>
        <v>0</v>
      </c>
    </row>
    <row r="109" spans="1:6" ht="15.75" customHeight="1" x14ac:dyDescent="0.3">
      <c r="A109" s="6" t="s">
        <v>265</v>
      </c>
      <c r="B109" s="4" t="s">
        <v>264</v>
      </c>
      <c r="C109" s="9" t="s">
        <v>261</v>
      </c>
      <c r="D109" s="50">
        <v>19</v>
      </c>
      <c r="E109" s="51"/>
      <c r="F109" s="32">
        <f t="shared" si="2"/>
        <v>0</v>
      </c>
    </row>
    <row r="110" spans="1:6" ht="15.75" customHeight="1" x14ac:dyDescent="0.3">
      <c r="A110" s="6" t="s">
        <v>268</v>
      </c>
      <c r="B110" s="4" t="s">
        <v>266</v>
      </c>
      <c r="C110" s="9" t="s">
        <v>267</v>
      </c>
      <c r="D110" s="50">
        <v>4</v>
      </c>
      <c r="E110" s="51"/>
      <c r="F110" s="32">
        <f t="shared" si="2"/>
        <v>0</v>
      </c>
    </row>
    <row r="111" spans="1:6" ht="15.75" customHeight="1" x14ac:dyDescent="0.3">
      <c r="A111" s="6" t="s">
        <v>270</v>
      </c>
      <c r="B111" s="4" t="s">
        <v>269</v>
      </c>
      <c r="C111" s="9" t="s">
        <v>32</v>
      </c>
      <c r="D111" s="50">
        <v>1</v>
      </c>
      <c r="E111" s="51"/>
      <c r="F111" s="32">
        <f t="shared" si="2"/>
        <v>0</v>
      </c>
    </row>
    <row r="112" spans="1:6" ht="15.75" customHeight="1" x14ac:dyDescent="0.3">
      <c r="A112" s="43" t="s">
        <v>272</v>
      </c>
      <c r="B112" s="4" t="s">
        <v>314</v>
      </c>
      <c r="C112" s="9" t="s">
        <v>315</v>
      </c>
      <c r="D112" s="50">
        <v>1</v>
      </c>
      <c r="E112" s="51"/>
      <c r="F112" s="32">
        <f t="shared" si="2"/>
        <v>0</v>
      </c>
    </row>
    <row r="113" spans="1:6" ht="15.75" customHeight="1" x14ac:dyDescent="0.3">
      <c r="A113" s="43" t="s">
        <v>274</v>
      </c>
      <c r="B113" s="4" t="s">
        <v>316</v>
      </c>
      <c r="C113" s="9" t="s">
        <v>256</v>
      </c>
      <c r="D113" s="50">
        <v>1</v>
      </c>
      <c r="E113" s="51"/>
      <c r="F113" s="32">
        <f t="shared" si="2"/>
        <v>0</v>
      </c>
    </row>
    <row r="114" spans="1:6" ht="15.75" customHeight="1" x14ac:dyDescent="0.3">
      <c r="A114" s="6" t="s">
        <v>276</v>
      </c>
      <c r="B114" s="4" t="s">
        <v>271</v>
      </c>
      <c r="C114" s="9" t="s">
        <v>32</v>
      </c>
      <c r="D114" s="50">
        <v>3</v>
      </c>
      <c r="E114" s="51"/>
      <c r="F114" s="32">
        <f t="shared" si="2"/>
        <v>0</v>
      </c>
    </row>
    <row r="115" spans="1:6" ht="15.75" customHeight="1" x14ac:dyDescent="0.3">
      <c r="A115" s="6" t="s">
        <v>278</v>
      </c>
      <c r="B115" s="4" t="s">
        <v>273</v>
      </c>
      <c r="C115" s="9" t="s">
        <v>32</v>
      </c>
      <c r="D115" s="50">
        <v>1</v>
      </c>
      <c r="E115" s="51"/>
      <c r="F115" s="32">
        <f t="shared" si="2"/>
        <v>0</v>
      </c>
    </row>
    <row r="116" spans="1:6" ht="15.75" customHeight="1" x14ac:dyDescent="0.3">
      <c r="A116" s="6" t="s">
        <v>280</v>
      </c>
      <c r="B116" s="4" t="s">
        <v>275</v>
      </c>
      <c r="C116" s="9" t="s">
        <v>32</v>
      </c>
      <c r="D116" s="50">
        <v>1</v>
      </c>
      <c r="E116" s="51"/>
      <c r="F116" s="32">
        <f t="shared" si="2"/>
        <v>0</v>
      </c>
    </row>
    <row r="117" spans="1:6" ht="15.75" customHeight="1" x14ac:dyDescent="0.3">
      <c r="A117" s="6" t="s">
        <v>318</v>
      </c>
      <c r="B117" s="4" t="s">
        <v>277</v>
      </c>
      <c r="C117" s="9" t="s">
        <v>32</v>
      </c>
      <c r="D117" s="50">
        <v>1</v>
      </c>
      <c r="E117" s="51"/>
      <c r="F117" s="32">
        <f t="shared" si="2"/>
        <v>0</v>
      </c>
    </row>
    <row r="118" spans="1:6" ht="15.75" customHeight="1" x14ac:dyDescent="0.3">
      <c r="A118" s="6" t="s">
        <v>319</v>
      </c>
      <c r="B118" s="4" t="s">
        <v>279</v>
      </c>
      <c r="C118" s="9" t="s">
        <v>32</v>
      </c>
      <c r="D118" s="50">
        <v>2</v>
      </c>
      <c r="E118" s="51"/>
      <c r="F118" s="32">
        <f t="shared" si="2"/>
        <v>0</v>
      </c>
    </row>
    <row r="119" spans="1:6" ht="15.75" customHeight="1" x14ac:dyDescent="0.3">
      <c r="A119" s="6" t="s">
        <v>320</v>
      </c>
      <c r="B119" s="4" t="s">
        <v>317</v>
      </c>
      <c r="C119" s="9" t="s">
        <v>32</v>
      </c>
      <c r="D119" s="50">
        <v>1</v>
      </c>
      <c r="E119" s="51"/>
      <c r="F119" s="32">
        <f t="shared" si="2"/>
        <v>0</v>
      </c>
    </row>
    <row r="120" spans="1:6" ht="16.5" customHeight="1" x14ac:dyDescent="0.3">
      <c r="A120" s="37" t="s">
        <v>138</v>
      </c>
      <c r="B120" s="12" t="s">
        <v>174</v>
      </c>
      <c r="C120" s="14" t="s">
        <v>4</v>
      </c>
      <c r="D120" s="13"/>
      <c r="E120" s="13"/>
      <c r="F120" s="38">
        <f>+E120*D120</f>
        <v>0</v>
      </c>
    </row>
    <row r="121" spans="1:6" ht="29.25" customHeight="1" x14ac:dyDescent="0.3">
      <c r="A121" s="43" t="s">
        <v>140</v>
      </c>
      <c r="B121" s="44" t="s">
        <v>175</v>
      </c>
      <c r="C121" s="45" t="s">
        <v>32</v>
      </c>
      <c r="D121" s="46">
        <v>4</v>
      </c>
      <c r="E121" s="47"/>
      <c r="F121" s="48">
        <f>+D121*E121</f>
        <v>0</v>
      </c>
    </row>
    <row r="122" spans="1:6" ht="16.5" customHeight="1" x14ac:dyDescent="0.3">
      <c r="A122" s="43" t="s">
        <v>141</v>
      </c>
      <c r="B122" s="44" t="s">
        <v>176</v>
      </c>
      <c r="C122" s="45" t="s">
        <v>32</v>
      </c>
      <c r="D122" s="46">
        <v>4</v>
      </c>
      <c r="E122" s="47"/>
      <c r="F122" s="48">
        <f t="shared" ref="F122:F137" si="3">+D122*E122</f>
        <v>0</v>
      </c>
    </row>
    <row r="123" spans="1:6" ht="16.5" customHeight="1" x14ac:dyDescent="0.3">
      <c r="A123" s="43" t="s">
        <v>142</v>
      </c>
      <c r="B123" s="44" t="s">
        <v>177</v>
      </c>
      <c r="C123" s="45" t="s">
        <v>32</v>
      </c>
      <c r="D123" s="46">
        <v>2</v>
      </c>
      <c r="E123" s="47"/>
      <c r="F123" s="48">
        <f t="shared" si="3"/>
        <v>0</v>
      </c>
    </row>
    <row r="124" spans="1:6" ht="16.5" customHeight="1" x14ac:dyDescent="0.3">
      <c r="A124" s="43" t="s">
        <v>143</v>
      </c>
      <c r="B124" s="44" t="s">
        <v>178</v>
      </c>
      <c r="C124" s="45" t="s">
        <v>32</v>
      </c>
      <c r="D124" s="46">
        <v>1</v>
      </c>
      <c r="E124" s="47"/>
      <c r="F124" s="48">
        <f t="shared" si="3"/>
        <v>0</v>
      </c>
    </row>
    <row r="125" spans="1:6" ht="16.5" customHeight="1" x14ac:dyDescent="0.3">
      <c r="A125" s="43" t="s">
        <v>144</v>
      </c>
      <c r="B125" s="44" t="s">
        <v>179</v>
      </c>
      <c r="C125" s="45" t="s">
        <v>32</v>
      </c>
      <c r="D125" s="46">
        <v>2</v>
      </c>
      <c r="E125" s="47"/>
      <c r="F125" s="48">
        <f t="shared" si="3"/>
        <v>0</v>
      </c>
    </row>
    <row r="126" spans="1:6" ht="16.5" customHeight="1" x14ac:dyDescent="0.3">
      <c r="A126" s="43" t="s">
        <v>145</v>
      </c>
      <c r="B126" s="44" t="s">
        <v>180</v>
      </c>
      <c r="C126" s="45" t="s">
        <v>32</v>
      </c>
      <c r="D126" s="46">
        <v>9</v>
      </c>
      <c r="E126" s="47"/>
      <c r="F126" s="48">
        <f t="shared" si="3"/>
        <v>0</v>
      </c>
    </row>
    <row r="127" spans="1:6" ht="16.5" customHeight="1" x14ac:dyDescent="0.3">
      <c r="A127" s="43" t="s">
        <v>146</v>
      </c>
      <c r="B127" s="44" t="s">
        <v>181</v>
      </c>
      <c r="C127" s="45" t="s">
        <v>32</v>
      </c>
      <c r="D127" s="46">
        <v>1</v>
      </c>
      <c r="E127" s="47"/>
      <c r="F127" s="48">
        <f t="shared" si="3"/>
        <v>0</v>
      </c>
    </row>
    <row r="128" spans="1:6" ht="31.5" customHeight="1" x14ac:dyDescent="0.3">
      <c r="A128" s="43" t="s">
        <v>147</v>
      </c>
      <c r="B128" s="44" t="s">
        <v>182</v>
      </c>
      <c r="C128" s="45" t="s">
        <v>32</v>
      </c>
      <c r="D128" s="46">
        <v>2</v>
      </c>
      <c r="E128" s="47"/>
      <c r="F128" s="48">
        <f t="shared" si="3"/>
        <v>0</v>
      </c>
    </row>
    <row r="129" spans="1:6" ht="16.5" customHeight="1" x14ac:dyDescent="0.3">
      <c r="A129" s="43" t="s">
        <v>148</v>
      </c>
      <c r="B129" s="44" t="s">
        <v>185</v>
      </c>
      <c r="C129" s="45" t="s">
        <v>32</v>
      </c>
      <c r="D129" s="46">
        <v>1</v>
      </c>
      <c r="E129" s="47"/>
      <c r="F129" s="48">
        <f t="shared" si="3"/>
        <v>0</v>
      </c>
    </row>
    <row r="130" spans="1:6" ht="16.5" customHeight="1" x14ac:dyDescent="0.3">
      <c r="A130" s="43" t="s">
        <v>149</v>
      </c>
      <c r="B130" s="44" t="s">
        <v>186</v>
      </c>
      <c r="C130" s="45" t="s">
        <v>32</v>
      </c>
      <c r="D130" s="46">
        <v>10</v>
      </c>
      <c r="E130" s="47"/>
      <c r="F130" s="48">
        <f t="shared" si="3"/>
        <v>0</v>
      </c>
    </row>
    <row r="131" spans="1:6" ht="16.5" customHeight="1" x14ac:dyDescent="0.3">
      <c r="A131" s="43" t="s">
        <v>150</v>
      </c>
      <c r="B131" s="44" t="s">
        <v>187</v>
      </c>
      <c r="C131" s="45" t="s">
        <v>32</v>
      </c>
      <c r="D131" s="46">
        <v>8</v>
      </c>
      <c r="E131" s="47"/>
      <c r="F131" s="48">
        <f t="shared" si="3"/>
        <v>0</v>
      </c>
    </row>
    <row r="132" spans="1:6" ht="16.5" customHeight="1" x14ac:dyDescent="0.3">
      <c r="A132" s="43" t="s">
        <v>151</v>
      </c>
      <c r="B132" s="44" t="s">
        <v>188</v>
      </c>
      <c r="C132" s="45" t="s">
        <v>32</v>
      </c>
      <c r="D132" s="46">
        <v>11</v>
      </c>
      <c r="E132" s="47"/>
      <c r="F132" s="48">
        <f t="shared" si="3"/>
        <v>0</v>
      </c>
    </row>
    <row r="133" spans="1:6" ht="16.5" customHeight="1" x14ac:dyDescent="0.3">
      <c r="A133" s="43" t="s">
        <v>152</v>
      </c>
      <c r="B133" s="44" t="s">
        <v>189</v>
      </c>
      <c r="C133" s="45" t="s">
        <v>32</v>
      </c>
      <c r="D133" s="46">
        <v>0</v>
      </c>
      <c r="E133" s="47"/>
      <c r="F133" s="48">
        <f t="shared" si="3"/>
        <v>0</v>
      </c>
    </row>
    <row r="134" spans="1:6" ht="16.5" customHeight="1" x14ac:dyDescent="0.3">
      <c r="A134" s="43" t="s">
        <v>153</v>
      </c>
      <c r="B134" s="44" t="s">
        <v>190</v>
      </c>
      <c r="C134" s="45" t="s">
        <v>32</v>
      </c>
      <c r="D134" s="46">
        <v>3</v>
      </c>
      <c r="E134" s="47"/>
      <c r="F134" s="48">
        <f t="shared" si="3"/>
        <v>0</v>
      </c>
    </row>
    <row r="135" spans="1:6" ht="16.5" customHeight="1" x14ac:dyDescent="0.3">
      <c r="A135" s="6" t="s">
        <v>183</v>
      </c>
      <c r="B135" s="5" t="s">
        <v>191</v>
      </c>
      <c r="C135" s="9" t="s">
        <v>32</v>
      </c>
      <c r="D135" s="11">
        <v>2</v>
      </c>
      <c r="E135" s="1"/>
      <c r="F135" s="32">
        <f t="shared" si="3"/>
        <v>0</v>
      </c>
    </row>
    <row r="136" spans="1:6" ht="16.5" customHeight="1" x14ac:dyDescent="0.3">
      <c r="A136" s="6" t="s">
        <v>184</v>
      </c>
      <c r="B136" s="5" t="s">
        <v>192</v>
      </c>
      <c r="C136" s="9" t="s">
        <v>32</v>
      </c>
      <c r="D136" s="11">
        <v>3</v>
      </c>
      <c r="E136" s="1"/>
      <c r="F136" s="32">
        <f t="shared" si="3"/>
        <v>0</v>
      </c>
    </row>
    <row r="137" spans="1:6" ht="16.5" customHeight="1" x14ac:dyDescent="0.3">
      <c r="A137" s="6" t="s">
        <v>193</v>
      </c>
      <c r="B137" s="5" t="s">
        <v>194</v>
      </c>
      <c r="C137" s="9" t="s">
        <v>32</v>
      </c>
      <c r="D137" s="11">
        <v>1</v>
      </c>
      <c r="E137" s="1"/>
      <c r="F137" s="32">
        <f t="shared" si="3"/>
        <v>0</v>
      </c>
    </row>
    <row r="138" spans="1:6" x14ac:dyDescent="0.3">
      <c r="A138" s="37" t="s">
        <v>159</v>
      </c>
      <c r="B138" s="12" t="s">
        <v>139</v>
      </c>
      <c r="C138" s="14" t="s">
        <v>4</v>
      </c>
      <c r="D138" s="13"/>
      <c r="E138" s="13"/>
      <c r="F138" s="38">
        <f>+E138*D138</f>
        <v>0</v>
      </c>
    </row>
    <row r="139" spans="1:6" x14ac:dyDescent="0.3">
      <c r="A139" s="6" t="s">
        <v>161</v>
      </c>
      <c r="B139" s="4" t="s">
        <v>154</v>
      </c>
      <c r="C139" s="9" t="s">
        <v>37</v>
      </c>
      <c r="D139" s="10">
        <f>+D37</f>
        <v>380</v>
      </c>
      <c r="E139" s="10"/>
      <c r="F139" s="39">
        <f>+E139*D139</f>
        <v>0</v>
      </c>
    </row>
    <row r="140" spans="1:6" x14ac:dyDescent="0.3">
      <c r="A140" s="6" t="s">
        <v>162</v>
      </c>
      <c r="B140" s="4" t="s">
        <v>155</v>
      </c>
      <c r="C140" s="9" t="s">
        <v>15</v>
      </c>
      <c r="D140" s="10">
        <f>158.5-5-0.9+149.2-7*0.9</f>
        <v>295.49999999999994</v>
      </c>
      <c r="E140" s="10"/>
      <c r="F140" s="39">
        <f t="shared" ref="F140:F149" si="4">+E140*D140</f>
        <v>0</v>
      </c>
    </row>
    <row r="141" spans="1:6" x14ac:dyDescent="0.3">
      <c r="A141" s="6" t="s">
        <v>163</v>
      </c>
      <c r="B141" s="4" t="s">
        <v>156</v>
      </c>
      <c r="C141" s="9" t="s">
        <v>37</v>
      </c>
      <c r="D141" s="10">
        <v>60</v>
      </c>
      <c r="E141" s="10"/>
      <c r="F141" s="39">
        <f t="shared" si="4"/>
        <v>0</v>
      </c>
    </row>
    <row r="142" spans="1:6" x14ac:dyDescent="0.3">
      <c r="A142" s="6" t="s">
        <v>166</v>
      </c>
      <c r="B142" s="49" t="s">
        <v>157</v>
      </c>
      <c r="C142" s="9" t="s">
        <v>37</v>
      </c>
      <c r="D142" s="10">
        <f>+D37</f>
        <v>380</v>
      </c>
      <c r="E142" s="10"/>
      <c r="F142" s="39">
        <f t="shared" si="4"/>
        <v>0</v>
      </c>
    </row>
    <row r="143" spans="1:6" x14ac:dyDescent="0.3">
      <c r="A143" s="6" t="s">
        <v>167</v>
      </c>
      <c r="B143" s="4" t="s">
        <v>197</v>
      </c>
      <c r="C143" s="9" t="s">
        <v>37</v>
      </c>
      <c r="D143" s="10">
        <f>+D48</f>
        <v>1600</v>
      </c>
      <c r="E143" s="10"/>
      <c r="F143" s="39">
        <f t="shared" si="4"/>
        <v>0</v>
      </c>
    </row>
    <row r="144" spans="1:6" x14ac:dyDescent="0.3">
      <c r="A144" s="6" t="s">
        <v>168</v>
      </c>
      <c r="B144" s="4" t="s">
        <v>198</v>
      </c>
      <c r="C144" s="9" t="s">
        <v>37</v>
      </c>
      <c r="D144" s="10">
        <f>+D143</f>
        <v>1600</v>
      </c>
      <c r="E144" s="10"/>
      <c r="F144" s="39">
        <f t="shared" si="4"/>
        <v>0</v>
      </c>
    </row>
    <row r="145" spans="1:6" x14ac:dyDescent="0.3">
      <c r="A145" s="6" t="s">
        <v>169</v>
      </c>
      <c r="B145" s="4" t="s">
        <v>207</v>
      </c>
      <c r="C145" s="9" t="s">
        <v>37</v>
      </c>
      <c r="D145" s="10">
        <f>+D47*2</f>
        <v>600</v>
      </c>
      <c r="E145" s="10"/>
      <c r="F145" s="39">
        <f t="shared" si="4"/>
        <v>0</v>
      </c>
    </row>
    <row r="146" spans="1:6" x14ac:dyDescent="0.3">
      <c r="A146" s="6" t="s">
        <v>170</v>
      </c>
      <c r="B146" s="4" t="s">
        <v>208</v>
      </c>
      <c r="C146" s="9" t="s">
        <v>37</v>
      </c>
      <c r="D146" s="10">
        <f>+D148*0.15+2*D47</f>
        <v>635.64</v>
      </c>
      <c r="E146" s="10"/>
      <c r="F146" s="39">
        <f t="shared" si="4"/>
        <v>0</v>
      </c>
    </row>
    <row r="147" spans="1:6" ht="28.8" x14ac:dyDescent="0.3">
      <c r="A147" s="6" t="s">
        <v>171</v>
      </c>
      <c r="B147" s="4" t="s">
        <v>203</v>
      </c>
      <c r="C147" s="9" t="s">
        <v>32</v>
      </c>
      <c r="D147" s="10">
        <v>53</v>
      </c>
      <c r="E147" s="10"/>
      <c r="F147" s="39">
        <f t="shared" si="4"/>
        <v>0</v>
      </c>
    </row>
    <row r="148" spans="1:6" x14ac:dyDescent="0.3">
      <c r="A148" s="6" t="s">
        <v>172</v>
      </c>
      <c r="B148" s="4" t="s">
        <v>204</v>
      </c>
      <c r="C148" s="9" t="s">
        <v>15</v>
      </c>
      <c r="D148" s="10">
        <f>4*(54*1.1)</f>
        <v>237.60000000000002</v>
      </c>
      <c r="E148" s="10"/>
      <c r="F148" s="39">
        <f t="shared" si="4"/>
        <v>0</v>
      </c>
    </row>
    <row r="149" spans="1:6" x14ac:dyDescent="0.3">
      <c r="A149" s="6" t="s">
        <v>205</v>
      </c>
      <c r="B149" s="4" t="s">
        <v>206</v>
      </c>
      <c r="C149" s="9" t="s">
        <v>15</v>
      </c>
      <c r="D149" s="10">
        <v>116.62</v>
      </c>
      <c r="E149" s="10"/>
      <c r="F149" s="39">
        <f t="shared" si="4"/>
        <v>0</v>
      </c>
    </row>
    <row r="150" spans="1:6" x14ac:dyDescent="0.3">
      <c r="A150" s="37" t="s">
        <v>165</v>
      </c>
      <c r="B150" s="12" t="s">
        <v>160</v>
      </c>
      <c r="C150" s="14" t="s">
        <v>4</v>
      </c>
      <c r="D150" s="13"/>
      <c r="E150" s="13"/>
      <c r="F150" s="38">
        <f>+E150*D150</f>
        <v>0</v>
      </c>
    </row>
    <row r="151" spans="1:6" x14ac:dyDescent="0.3">
      <c r="A151" s="6" t="s">
        <v>173</v>
      </c>
      <c r="B151" s="4" t="s">
        <v>164</v>
      </c>
      <c r="C151" s="9" t="s">
        <v>30</v>
      </c>
      <c r="D151" s="10">
        <v>200</v>
      </c>
      <c r="E151" s="10"/>
      <c r="F151" s="39">
        <f>+E151*D151</f>
        <v>0</v>
      </c>
    </row>
    <row r="152" spans="1:6" x14ac:dyDescent="0.3">
      <c r="A152" s="6" t="s">
        <v>293</v>
      </c>
      <c r="B152" s="4" t="s">
        <v>306</v>
      </c>
      <c r="C152" s="9" t="s">
        <v>309</v>
      </c>
      <c r="D152" s="10">
        <v>3</v>
      </c>
      <c r="E152" s="10"/>
      <c r="F152" s="39">
        <f>+E152*D152</f>
        <v>0</v>
      </c>
    </row>
    <row r="153" spans="1:6" x14ac:dyDescent="0.3">
      <c r="A153" s="6" t="s">
        <v>294</v>
      </c>
      <c r="B153" s="4" t="s">
        <v>308</v>
      </c>
      <c r="C153" s="9" t="s">
        <v>37</v>
      </c>
      <c r="D153" s="10">
        <v>407</v>
      </c>
      <c r="E153" s="10"/>
      <c r="F153" s="39">
        <f>+E153*D153</f>
        <v>0</v>
      </c>
    </row>
    <row r="154" spans="1:6" ht="15" thickBot="1" x14ac:dyDescent="0.35">
      <c r="A154" s="8" t="s">
        <v>307</v>
      </c>
      <c r="B154" s="7" t="s">
        <v>295</v>
      </c>
      <c r="C154" s="40" t="s">
        <v>13</v>
      </c>
      <c r="D154" s="41">
        <v>1</v>
      </c>
      <c r="E154" s="41"/>
      <c r="F154" s="64">
        <f>+E154*D154</f>
        <v>0</v>
      </c>
    </row>
    <row r="155" spans="1:6" ht="15" thickBot="1" x14ac:dyDescent="0.35">
      <c r="A155" s="75" t="s">
        <v>209</v>
      </c>
      <c r="B155" s="76"/>
      <c r="C155" s="76"/>
      <c r="D155" s="76"/>
      <c r="E155" s="76"/>
      <c r="F155" s="77"/>
    </row>
    <row r="156" spans="1:6" ht="15" thickBot="1" x14ac:dyDescent="0.35">
      <c r="A156" s="28"/>
      <c r="B156" s="23"/>
      <c r="C156" s="23"/>
      <c r="D156" s="23"/>
      <c r="E156" s="23"/>
      <c r="F156" s="29"/>
    </row>
    <row r="157" spans="1:6" ht="15" thickBot="1" x14ac:dyDescent="0.35">
      <c r="A157" s="19" t="str">
        <f>+A4</f>
        <v>A.</v>
      </c>
      <c r="B157" s="20" t="str">
        <f>+B4</f>
        <v>OBRAS PRELIMINARES</v>
      </c>
      <c r="C157" s="21"/>
      <c r="D157" s="22"/>
      <c r="E157" s="66">
        <f>+F4</f>
        <v>0</v>
      </c>
      <c r="F157" s="67"/>
    </row>
    <row r="158" spans="1:6" ht="15" thickBot="1" x14ac:dyDescent="0.35">
      <c r="A158" s="30"/>
      <c r="B158" s="16"/>
      <c r="C158" s="17"/>
      <c r="D158" s="18"/>
      <c r="E158" s="33"/>
      <c r="F158" s="34"/>
    </row>
    <row r="159" spans="1:6" ht="15" thickBot="1" x14ac:dyDescent="0.35">
      <c r="A159" s="19" t="str">
        <f>+A11</f>
        <v>B.</v>
      </c>
      <c r="B159" s="20" t="str">
        <f>+B11</f>
        <v>OBRAS PARA CIMENTACION</v>
      </c>
      <c r="C159" s="21"/>
      <c r="D159" s="22"/>
      <c r="E159" s="66">
        <f>+F11</f>
        <v>0</v>
      </c>
      <c r="F159" s="67"/>
    </row>
    <row r="160" spans="1:6" ht="15" thickBot="1" x14ac:dyDescent="0.35">
      <c r="A160" s="31"/>
      <c r="B160" s="2"/>
      <c r="C160" s="65"/>
      <c r="D160" s="1"/>
      <c r="E160" s="35"/>
      <c r="F160" s="36"/>
    </row>
    <row r="161" spans="1:6" ht="15" thickBot="1" x14ac:dyDescent="0.35">
      <c r="A161" s="19" t="str">
        <f>+A25</f>
        <v>C.</v>
      </c>
      <c r="B161" s="20" t="str">
        <f>+B25</f>
        <v>ELEMENTOS ESTRUCTURALES</v>
      </c>
      <c r="C161" s="21"/>
      <c r="D161" s="22"/>
      <c r="E161" s="66">
        <f>+F25</f>
        <v>0</v>
      </c>
      <c r="F161" s="67"/>
    </row>
    <row r="162" spans="1:6" ht="15" thickBot="1" x14ac:dyDescent="0.35">
      <c r="A162" s="30"/>
      <c r="B162" s="16"/>
      <c r="C162" s="17"/>
      <c r="D162" s="18"/>
      <c r="E162" s="33"/>
      <c r="F162" s="34"/>
    </row>
    <row r="163" spans="1:6" ht="15" thickBot="1" x14ac:dyDescent="0.35">
      <c r="A163" s="19" t="str">
        <f>+A44</f>
        <v>D.</v>
      </c>
      <c r="B163" s="20" t="str">
        <f>+B44</f>
        <v>MAMPOSTERIA Y OTRAS ACTIVIDADES</v>
      </c>
      <c r="C163" s="21"/>
      <c r="D163" s="22"/>
      <c r="E163" s="66">
        <f>+F44</f>
        <v>0</v>
      </c>
      <c r="F163" s="67"/>
    </row>
    <row r="164" spans="1:6" ht="15" thickBot="1" x14ac:dyDescent="0.35">
      <c r="A164" s="31"/>
      <c r="B164" s="2"/>
      <c r="C164" s="65"/>
      <c r="D164" s="1"/>
      <c r="E164" s="35"/>
      <c r="F164" s="36"/>
    </row>
    <row r="165" spans="1:6" ht="15" thickBot="1" x14ac:dyDescent="0.35">
      <c r="A165" s="19" t="str">
        <f>+A50</f>
        <v>E.</v>
      </c>
      <c r="B165" s="20" t="str">
        <f>+B50</f>
        <v>ESTRUCTURA DE TECHO Y CUBIERTAS</v>
      </c>
      <c r="C165" s="21"/>
      <c r="D165" s="22"/>
      <c r="E165" s="66">
        <f>+F50</f>
        <v>0</v>
      </c>
      <c r="F165" s="67"/>
    </row>
    <row r="166" spans="1:6" ht="15" thickBot="1" x14ac:dyDescent="0.35">
      <c r="A166" s="30"/>
      <c r="B166" s="16"/>
      <c r="C166" s="17"/>
      <c r="D166" s="18"/>
      <c r="E166" s="33"/>
      <c r="F166" s="34"/>
    </row>
    <row r="167" spans="1:6" ht="15" thickBot="1" x14ac:dyDescent="0.35">
      <c r="A167" s="19" t="str">
        <f>+A55</f>
        <v>F.</v>
      </c>
      <c r="B167" s="20" t="str">
        <f>+B55</f>
        <v>INSTALACIONES HIDROSANITARIAS</v>
      </c>
      <c r="C167" s="21"/>
      <c r="D167" s="22"/>
      <c r="E167" s="66">
        <f>+F55</f>
        <v>0</v>
      </c>
      <c r="F167" s="67"/>
    </row>
    <row r="168" spans="1:6" ht="15" thickBot="1" x14ac:dyDescent="0.35">
      <c r="A168" s="31"/>
      <c r="B168" s="2"/>
      <c r="C168" s="65"/>
      <c r="D168" s="1"/>
      <c r="E168" s="35"/>
      <c r="F168" s="36"/>
    </row>
    <row r="169" spans="1:6" ht="15" thickBot="1" x14ac:dyDescent="0.35">
      <c r="A169" s="19" t="str">
        <f>+A82</f>
        <v>G.</v>
      </c>
      <c r="B169" s="20" t="str">
        <f>+B82</f>
        <v>INSTALACIONES ELECTRICAS Y ELECTROMECANICO</v>
      </c>
      <c r="C169" s="21"/>
      <c r="D169" s="22"/>
      <c r="E169" s="66">
        <f>+F82</f>
        <v>0</v>
      </c>
      <c r="F169" s="67"/>
    </row>
    <row r="170" spans="1:6" ht="15" thickBot="1" x14ac:dyDescent="0.35">
      <c r="A170" s="30"/>
      <c r="B170" s="16"/>
      <c r="C170" s="17"/>
      <c r="D170" s="18"/>
      <c r="E170" s="33"/>
      <c r="F170" s="34"/>
    </row>
    <row r="171" spans="1:6" ht="15" thickBot="1" x14ac:dyDescent="0.35">
      <c r="A171" s="19" t="str">
        <f>+A120</f>
        <v>H.</v>
      </c>
      <c r="B171" s="20" t="str">
        <f>+B120</f>
        <v>PUERTAS Y VENTANAS</v>
      </c>
      <c r="C171" s="21"/>
      <c r="D171" s="22"/>
      <c r="E171" s="66">
        <f>+F120</f>
        <v>0</v>
      </c>
      <c r="F171" s="67"/>
    </row>
    <row r="172" spans="1:6" ht="15" thickBot="1" x14ac:dyDescent="0.35">
      <c r="A172" s="31"/>
      <c r="B172" s="2"/>
      <c r="C172" s="65"/>
      <c r="D172" s="1"/>
      <c r="E172" s="35"/>
      <c r="F172" s="36"/>
    </row>
    <row r="173" spans="1:6" ht="15" thickBot="1" x14ac:dyDescent="0.35">
      <c r="A173" s="19" t="str">
        <f>+A138</f>
        <v>I.</v>
      </c>
      <c r="B173" s="20" t="str">
        <f>+B138</f>
        <v>ACABADOS</v>
      </c>
      <c r="C173" s="21"/>
      <c r="D173" s="22"/>
      <c r="E173" s="66">
        <f>+F138</f>
        <v>0</v>
      </c>
      <c r="F173" s="67"/>
    </row>
    <row r="174" spans="1:6" ht="15" thickBot="1" x14ac:dyDescent="0.35">
      <c r="A174" s="30"/>
      <c r="B174" s="16"/>
      <c r="C174" s="17"/>
      <c r="D174" s="18"/>
      <c r="E174" s="33"/>
      <c r="F174" s="34"/>
    </row>
    <row r="175" spans="1:6" ht="15" thickBot="1" x14ac:dyDescent="0.35">
      <c r="A175" s="19" t="str">
        <f>+A150</f>
        <v>J.</v>
      </c>
      <c r="B175" s="20" t="str">
        <f>+B150</f>
        <v>OTRAS ACTIVIDADES</v>
      </c>
      <c r="C175" s="21"/>
      <c r="D175" s="22"/>
      <c r="E175" s="66">
        <f>+F150</f>
        <v>0</v>
      </c>
      <c r="F175" s="67"/>
    </row>
    <row r="176" spans="1:6" ht="15" thickBot="1" x14ac:dyDescent="0.35">
      <c r="A176" s="31"/>
      <c r="B176" s="2"/>
      <c r="C176" s="65"/>
      <c r="D176" s="1"/>
      <c r="E176" s="35"/>
      <c r="F176" s="36"/>
    </row>
    <row r="177" spans="1:6" ht="15" thickBot="1" x14ac:dyDescent="0.35">
      <c r="A177" s="24"/>
      <c r="B177" s="25" t="s">
        <v>210</v>
      </c>
      <c r="C177" s="26"/>
      <c r="D177" s="27"/>
      <c r="E177" s="68">
        <f>+E175+E173+E171+E169+E167+E165+E163+E161+E159+E157</f>
        <v>0</v>
      </c>
      <c r="F177" s="69"/>
    </row>
    <row r="178" spans="1:6" x14ac:dyDescent="0.3">
      <c r="A178" s="2"/>
      <c r="B178" s="2"/>
      <c r="C178" s="65"/>
      <c r="D178" s="1"/>
      <c r="E178" s="1"/>
      <c r="F178" s="1"/>
    </row>
  </sheetData>
  <mergeCells count="14">
    <mergeCell ref="E161:F161"/>
    <mergeCell ref="A1:F1"/>
    <mergeCell ref="A2:B2"/>
    <mergeCell ref="A155:F155"/>
    <mergeCell ref="E157:F157"/>
    <mergeCell ref="E159:F159"/>
    <mergeCell ref="E175:F175"/>
    <mergeCell ref="E177:F177"/>
    <mergeCell ref="E163:F163"/>
    <mergeCell ref="E165:F165"/>
    <mergeCell ref="E167:F167"/>
    <mergeCell ref="E169:F169"/>
    <mergeCell ref="E171:F171"/>
    <mergeCell ref="E173:F173"/>
  </mergeCells>
  <pageMargins left="0.39370078740157483" right="0" top="0.35433070866141736" bottom="0.35433070866141736" header="0.31496062992125984" footer="0.31496062992125984"/>
  <pageSetup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Cantidades</vt:lpstr>
      <vt:lpstr>Cantidades!Área_de_impresión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Secretaria General</cp:lastModifiedBy>
  <cp:lastPrinted>2024-04-01T20:52:19Z</cp:lastPrinted>
  <dcterms:created xsi:type="dcterms:W3CDTF">2016-05-20T20:41:38Z</dcterms:created>
  <dcterms:modified xsi:type="dcterms:W3CDTF">2024-06-14T16:19:16Z</dcterms:modified>
</cp:coreProperties>
</file>