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5" windowWidth="11130" windowHeight="6000"/>
  </bookViews>
  <sheets>
    <sheet name="Hoja1" sheetId="1" r:id="rId1"/>
    <sheet name="Sheet1" sheetId="4" r:id="rId2"/>
  </sheets>
  <definedNames>
    <definedName name="_xlnm.Print_Area" localSheetId="0">Hoja1!$A$1:$G$443</definedName>
  </definedNames>
  <calcPr calcId="125725"/>
</workbook>
</file>

<file path=xl/calcChain.xml><?xml version="1.0" encoding="utf-8"?>
<calcChain xmlns="http://schemas.openxmlformats.org/spreadsheetml/2006/main">
  <c r="A347" i="1"/>
  <c r="A348" s="1"/>
  <c r="B404" l="1"/>
  <c r="B395"/>
  <c r="B364"/>
  <c r="B360"/>
  <c r="B352"/>
  <c r="B349"/>
  <c r="B335"/>
  <c r="B339" s="1"/>
  <c r="B326"/>
  <c r="B320"/>
  <c r="B315"/>
  <c r="B305"/>
  <c r="B286"/>
  <c r="B282"/>
  <c r="B275"/>
  <c r="B265"/>
  <c r="B261"/>
  <c r="B250"/>
  <c r="B246"/>
  <c r="B183"/>
  <c r="B204"/>
  <c r="B225"/>
  <c r="B231"/>
  <c r="B236"/>
  <c r="B427"/>
  <c r="D102" l="1"/>
  <c r="A10"/>
  <c r="A410"/>
  <c r="B410"/>
  <c r="B422"/>
  <c r="D43" l="1"/>
  <c r="D97"/>
  <c r="B440" l="1"/>
  <c r="A11" l="1"/>
  <c r="A12" s="1"/>
  <c r="A13" s="1"/>
  <c r="A14" s="1"/>
  <c r="A15" s="1"/>
  <c r="A16" s="1"/>
  <c r="A17" s="1"/>
  <c r="A18" s="1"/>
  <c r="A19" s="1"/>
  <c r="A20" s="1"/>
  <c r="B438"/>
  <c r="B439" l="1"/>
  <c r="B433" l="1"/>
  <c r="B432"/>
  <c r="B431"/>
  <c r="B430"/>
  <c r="B429"/>
  <c r="B428"/>
  <c r="B426"/>
  <c r="B425"/>
  <c r="B424"/>
  <c r="B423"/>
  <c r="B419"/>
  <c r="B421"/>
  <c r="B420"/>
  <c r="B418"/>
  <c r="B417"/>
  <c r="B416"/>
  <c r="B415"/>
  <c r="B414"/>
  <c r="B413"/>
  <c r="B412"/>
  <c r="B411"/>
  <c r="D203"/>
  <c r="D186"/>
  <c r="D179"/>
  <c r="D180" s="1"/>
  <c r="D181" s="1"/>
  <c r="D182" s="1"/>
  <c r="B171" l="1"/>
  <c r="B80"/>
  <c r="B68"/>
  <c r="B170"/>
  <c r="B169"/>
  <c r="B168"/>
  <c r="A23" l="1"/>
  <c r="A24" s="1"/>
  <c r="A25" s="1"/>
  <c r="A26" s="1"/>
  <c r="A27" s="1"/>
  <c r="A28" s="1"/>
  <c r="A29" s="1"/>
  <c r="A30" s="1"/>
  <c r="A31" s="1"/>
  <c r="A32" s="1"/>
  <c r="A33" s="1"/>
  <c r="A34" s="1"/>
  <c r="A35" s="1"/>
  <c r="A36" s="1"/>
  <c r="A37" s="1"/>
  <c r="A38" s="1"/>
  <c r="A39" s="1"/>
  <c r="A40" l="1"/>
  <c r="A41" l="1"/>
  <c r="A42" s="1"/>
  <c r="A43" s="1"/>
  <c r="A44" s="1"/>
  <c r="A45" s="1"/>
  <c r="A46" s="1"/>
  <c r="A47" s="1"/>
  <c r="A48" s="1"/>
  <c r="A49" s="1"/>
  <c r="A50" s="1"/>
  <c r="A51" s="1"/>
  <c r="A52" l="1"/>
  <c r="A56" s="1"/>
  <c r="A57" s="1"/>
  <c r="A58" s="1"/>
  <c r="A59" s="1"/>
  <c r="A60" s="1"/>
  <c r="A61" s="1"/>
  <c r="A62" s="1"/>
  <c r="A64" s="1"/>
  <c r="A66" s="1"/>
  <c r="A67" s="1"/>
  <c r="A71" s="1"/>
  <c r="A72" s="1"/>
  <c r="A73" s="1"/>
  <c r="A74" s="1"/>
  <c r="A75" s="1"/>
  <c r="A76" s="1"/>
  <c r="A77" s="1"/>
  <c r="A78" l="1"/>
  <c r="A79" s="1"/>
  <c r="A80" s="1"/>
  <c r="A83" s="1"/>
  <c r="A84" s="1"/>
  <c r="A85" s="1"/>
  <c r="A86" s="1"/>
  <c r="A87" s="1"/>
  <c r="A88" s="1"/>
  <c r="A89" s="1"/>
  <c r="A90" s="1"/>
  <c r="A91" s="1"/>
  <c r="A92" s="1"/>
  <c r="A93" s="1"/>
  <c r="A94" s="1"/>
  <c r="A97" l="1"/>
  <c r="A98" s="1"/>
  <c r="A99" s="1"/>
  <c r="A100" s="1"/>
  <c r="A101" s="1"/>
  <c r="A95"/>
  <c r="A96" s="1"/>
  <c r="A102" l="1"/>
  <c r="A103" s="1"/>
  <c r="A104" s="1"/>
  <c r="A105" s="1"/>
  <c r="A106" s="1"/>
  <c r="A107" l="1"/>
  <c r="A108" s="1"/>
  <c r="A109" s="1"/>
  <c r="A110" s="1"/>
  <c r="A111"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75" s="1"/>
  <c r="A176" s="1"/>
  <c r="A177" l="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l="1"/>
  <c r="A252" s="1"/>
  <c r="A253" s="1"/>
  <c r="A254" s="1"/>
  <c r="A255" s="1"/>
  <c r="A256" s="1"/>
  <c r="A257" s="1"/>
  <c r="A258" s="1"/>
  <c r="A259" s="1"/>
  <c r="A260" s="1"/>
  <c r="A261" s="1"/>
  <c r="A262" s="1"/>
  <c r="A263" s="1"/>
  <c r="A264" s="1"/>
  <c r="A265" s="1"/>
  <c r="A266" s="1"/>
  <c r="A267" s="1"/>
  <c r="A268" s="1"/>
  <c r="A269" s="1"/>
  <c r="A270" s="1"/>
  <c r="A271" s="1"/>
  <c r="A272" s="1"/>
  <c r="A412"/>
  <c r="A411"/>
  <c r="A413"/>
  <c r="A414"/>
  <c r="A273" l="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415"/>
  <c r="A317" l="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9" s="1"/>
  <c r="A350" s="1"/>
  <c r="A351" s="1"/>
  <c r="A352" s="1"/>
  <c r="A353" s="1"/>
  <c r="A354" s="1"/>
  <c r="A355" s="1"/>
  <c r="A356" s="1"/>
  <c r="A357" s="1"/>
  <c r="A358" s="1"/>
  <c r="A359" s="1"/>
  <c r="A360" s="1"/>
  <c r="A361" s="1"/>
  <c r="A362" s="1"/>
  <c r="A363" s="1"/>
  <c r="A364" s="1"/>
  <c r="A427"/>
  <c r="A416"/>
  <c r="A365" l="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17" l="1"/>
  <c r="A418" l="1"/>
  <c r="A419" l="1"/>
  <c r="A423" l="1"/>
  <c r="A420"/>
  <c r="A421" l="1"/>
  <c r="A424"/>
  <c r="A425" l="1"/>
  <c r="A426" l="1"/>
  <c r="A428" l="1"/>
  <c r="A429" l="1"/>
  <c r="A430" l="1"/>
  <c r="A431" l="1"/>
  <c r="A422" l="1"/>
  <c r="A432" l="1"/>
  <c r="A433" l="1"/>
</calcChain>
</file>

<file path=xl/sharedStrings.xml><?xml version="1.0" encoding="utf-8"?>
<sst xmlns="http://schemas.openxmlformats.org/spreadsheetml/2006/main" count="1026" uniqueCount="429">
  <si>
    <t>mt2</t>
  </si>
  <si>
    <t>de lamina de asbesto y vigas de madera</t>
  </si>
  <si>
    <t>Desmonte techo  y cielo</t>
  </si>
  <si>
    <t>Demolicion de pared</t>
  </si>
  <si>
    <t>Demolicion de castillos</t>
  </si>
  <si>
    <t>mtl</t>
  </si>
  <si>
    <t>incluye desmonte de azulejo</t>
  </si>
  <si>
    <t>mt3</t>
  </si>
  <si>
    <t>c/u</t>
  </si>
  <si>
    <t>adaptacion de ventanas</t>
  </si>
  <si>
    <t>Desmontar balcones</t>
  </si>
  <si>
    <t>m3</t>
  </si>
  <si>
    <t>solera inferior</t>
  </si>
  <si>
    <t>Solera de cierre</t>
  </si>
  <si>
    <t>global</t>
  </si>
  <si>
    <t>Pintura de aceite, acabado brillante, color café claro</t>
  </si>
  <si>
    <t>Pintura de pared</t>
  </si>
  <si>
    <t>Flashing de teja</t>
  </si>
  <si>
    <t xml:space="preserve">Repellos y pulidos </t>
  </si>
  <si>
    <t>pulido fino</t>
  </si>
  <si>
    <t>ventanales v1</t>
  </si>
  <si>
    <t>tallados elementos de concreto</t>
  </si>
  <si>
    <t>jambas ,repisas ,castillos,pedestales</t>
  </si>
  <si>
    <t>de ceramica</t>
  </si>
  <si>
    <t>ml</t>
  </si>
  <si>
    <t>servicios  varones</t>
  </si>
  <si>
    <t>PROPIETARIO:</t>
  </si>
  <si>
    <t>UBICACIÓN:</t>
  </si>
  <si>
    <t>Actividad</t>
  </si>
  <si>
    <t xml:space="preserve">Und </t>
  </si>
  <si>
    <t>Cant</t>
  </si>
  <si>
    <t>Precio</t>
  </si>
  <si>
    <t>Costo</t>
  </si>
  <si>
    <t>Observacion</t>
  </si>
  <si>
    <t>GRACIAS, LEMPIRA</t>
  </si>
  <si>
    <t xml:space="preserve">PRESUPUESTO   -  UPNFM - GRACIAS        </t>
  </si>
  <si>
    <t>Desmonte de paredes de tablayeso</t>
  </si>
  <si>
    <t>Demolicion de Muebles de azulejo</t>
  </si>
  <si>
    <t>de tubo de 1"</t>
  </si>
  <si>
    <t>inodoros y lavamanos</t>
  </si>
  <si>
    <t xml:space="preserve"> de concreto de 15cm x 25cm con 6#4</t>
  </si>
  <si>
    <t>de concreto de 15cmx15cm con 4 #3</t>
  </si>
  <si>
    <t>de 10cm x 15cm</t>
  </si>
  <si>
    <t>Soleras intermedia</t>
  </si>
  <si>
    <t>Piso de corredores y acceso principal</t>
  </si>
  <si>
    <t>ventanales v2</t>
  </si>
  <si>
    <t>ventanales v3</t>
  </si>
  <si>
    <t>Muro de contencion (corredor norte)</t>
  </si>
  <si>
    <t>de bloque fundido con castillos @ 2.50m</t>
  </si>
  <si>
    <t>Edificio A (aulas)</t>
  </si>
  <si>
    <t>Instalaciones Hidraulicas</t>
  </si>
  <si>
    <t>und</t>
  </si>
  <si>
    <t>Desmonte de baños y sanitarios</t>
  </si>
  <si>
    <t>Desmonte muebles sanitarios</t>
  </si>
  <si>
    <t>Desmonte de piso</t>
  </si>
  <si>
    <t>Subtotal</t>
  </si>
  <si>
    <t>cant</t>
  </si>
  <si>
    <t>precio</t>
  </si>
  <si>
    <t>costo</t>
  </si>
  <si>
    <t>I</t>
  </si>
  <si>
    <t>Baños para Alumnos</t>
  </si>
  <si>
    <t>II</t>
  </si>
  <si>
    <t>III</t>
  </si>
  <si>
    <t>IV</t>
  </si>
  <si>
    <t>Acarreo de desperdicios</t>
  </si>
  <si>
    <t xml:space="preserve">Demolicion de repellos </t>
  </si>
  <si>
    <t>En paredes existentes que se mantendran</t>
  </si>
  <si>
    <t>Tablero de concreto enchapados en azulejo</t>
  </si>
  <si>
    <t>entre solera y canaleta</t>
  </si>
  <si>
    <t>Pintura en cielo (incluye pasillo central y baños)</t>
  </si>
  <si>
    <t>conformacion de culata con tejas</t>
  </si>
  <si>
    <t>paredes   de bloque</t>
  </si>
  <si>
    <t>de bloque de 6"</t>
  </si>
  <si>
    <t>Acarreo de despedicios</t>
  </si>
  <si>
    <t>elaboracion de batientes, jambas  tallados</t>
  </si>
  <si>
    <t>entre solera de cierre y canaletas</t>
  </si>
  <si>
    <t>Pintura acrilica</t>
  </si>
  <si>
    <t>enmasillados</t>
  </si>
  <si>
    <t xml:space="preserve"> </t>
  </si>
  <si>
    <t>PRELIMINARES</t>
  </si>
  <si>
    <t>CIMENTACIONES Y ESTRUCTURAS</t>
  </si>
  <si>
    <t>PUERTAS Y VENTANAS</t>
  </si>
  <si>
    <t>BALCONERIA</t>
  </si>
  <si>
    <t>INSTALACIONES HIDRAULICAS</t>
  </si>
  <si>
    <t>listelo de remate en enchapes de pared.</t>
  </si>
  <si>
    <t>Puertas de divisiones en sanitarios, con cerrojo de paso</t>
  </si>
  <si>
    <t>Unidad</t>
  </si>
  <si>
    <t>ACOMETIDA ELÉCTRICA</t>
  </si>
  <si>
    <t>Gbl</t>
  </si>
  <si>
    <t>Suministro e instalación de acometida eléctrica desde el circuito de alta tensión hasta el transformador, utilizando cable XLPE #2 en ductería 4" (IMC superficial y PVC cédula 40 enterrado) con todos sus herrajes</t>
  </si>
  <si>
    <t>Suministro e instalación de transformador de 225 kVA tipo pedestal, trifásico, entrada 34.5 kV, salida 208/120 V</t>
  </si>
  <si>
    <t>Un</t>
  </si>
  <si>
    <t>Subtotales</t>
  </si>
  <si>
    <t>CUARTO ELÉCTRICO</t>
  </si>
  <si>
    <t>Suministro e instalación de acometida eléctrica desde el transformador hasta el tablero principal TP ubicado en el cuarto eléctrico, utilizando cable dos conductores de calibre 300 mcm por fase y en el neutro (8x300mcm) en ductería 4" (IMC superficial y PVC cédula 40 enterrado) con todos sus accesorios</t>
  </si>
  <si>
    <t xml:space="preserve">Suministro e instalación de tablero eléctrico principal CCC trifásico, tipo industrial, con barras de 800 amperios, 18 espacios, con interruptor principal de 600 amperios. </t>
  </si>
  <si>
    <t>Suministro e instalación de interruptor termomagnético, para instalación en el tablero principal CCC, 3 polos 175 amperios</t>
  </si>
  <si>
    <t>Suministro e instalación de interruptor termomagnético, para instalación en el tablero principal CCC, 3 polos 150 amperios</t>
  </si>
  <si>
    <t xml:space="preserve">Suministro e instalación de centro de carga en cuarto eléctrico CCE trifásico, tipo comercial, con barras de 200 amperios, 30 espacios. </t>
  </si>
  <si>
    <t>Suministro e instalación de interruptor termomagnético, para instalación en el tablero principal CCE, 2 polos 70 amperios</t>
  </si>
  <si>
    <t>Suministro e instalación de interruptor termomagnético, para instalación en el tablero principal CCE, 2 polos 40 amperios</t>
  </si>
  <si>
    <t>Suministro e instalación de interruptor termomagnético, para instalación en el tablero principal CCE, 1 polo 40 amperios</t>
  </si>
  <si>
    <t>Suministro e instalación de interruptor termomagnético, para instalación en el tablero principal CCE, 1 polo 30 amperios</t>
  </si>
  <si>
    <t>Suministro e instalación de interruptor termomagnético, para instalación en el tablero principal CCE,1 polo 15 amperios</t>
  </si>
  <si>
    <t xml:space="preserve">Suministro e instalación de una malla de aterrizaje formada por 3 varillas de cobre de 5/8" x 8', conectadas entre sí formando un triángulo con cable 2/0 desnudo y utilizando soldadura exotérmica, y con una separación de 3 metros entre las varillas, </t>
  </si>
  <si>
    <t>OBRA CIVIL CUARTO ELÉCTRICO</t>
  </si>
  <si>
    <t>Construcción de cuarto eléctrico con dimensiones 4 x 2 metros, construída con bloque 4", con piso de concreto de 4", techo de aluzinc, y puerta de metal</t>
  </si>
  <si>
    <t>Construcción de losa de concreto para transformador</t>
  </si>
  <si>
    <t>EDIFICIO A AULAS</t>
  </si>
  <si>
    <t>Suministro e instalación de acometida eléctrica desde el tablero principal TP hasta el centro de carga CCA ubicado en el Edificio A, utilizando conductor calibre 2/0 por fase y neutro, y cable #4 para tierra (4x2/0 + 1x4GND) en ductería 2" (IMC superficial y PVC cédula 40 enterrado) con todos sus accesorios.</t>
  </si>
  <si>
    <t xml:space="preserve">Suministro e instalación de centro de carga en Edificio A CCA trifásico, tipo comercial, con barras de 200 amperios, 30 espacios. </t>
  </si>
  <si>
    <t>Suministro e instalación de acometida eléctrica desde el centro de carga CCE hasta el centro de carga de energía de respaldo CCRA ubicado en el Edificio A, utilizando conductor calibre 4 por fase y neutro, y cable #8 para tierra (4x4 + 1x8GND) en ductería 1 1/2" (IMC superficial y PVC cédula 40 enterrado) con todos sus accesorios.</t>
  </si>
  <si>
    <t xml:space="preserve">Suministro e instalación de centro de carga de energía de respaldo en Edificio A CCRA monofásico, tipo comercial, con barras de 125 amperios, 12 espacios. </t>
  </si>
  <si>
    <t>Suministro e instalación de lámparas fluorescentes 2 x 32w</t>
  </si>
  <si>
    <t>Suministro e instalación de lámparas decorativas tipo colonial con bombillos ahorrativos de 13 vatios</t>
  </si>
  <si>
    <t>Suministro e instalación de tomacorrientes dobles polarizados</t>
  </si>
  <si>
    <t>Suministro e instalación de lámparas de emergencia</t>
  </si>
  <si>
    <t>Suministro e instalación de tomas de fuerza para unidades de aire acondicionado utilizando conductor 8 por fase  y cable 10 para  tierra (2x8 + 1x10GND)</t>
  </si>
  <si>
    <t>EDIFICIO B ADMINISTRATIVO</t>
  </si>
  <si>
    <t>Suministro e instalación de acometida eléctrica desde el tablero principal TP hasta el centro de carga CCB ubicado en el Edificio B, utilizando conductor calibre 2/0 por fase y neutro, y cable #4 para tierra (4x1/0 + 1x6GND) en ductería 2" (IMC superficial y PVC cédula 40 enterrado) con todos sus accesorios.</t>
  </si>
  <si>
    <t xml:space="preserve">Suministro e instalación de centro de carga en Edificio B CCB trifásico, tipo comercial, con barras de 200 amperios, 30 espacios. </t>
  </si>
  <si>
    <t>Suministro e instalación de acometida eléctrica desde el centro de carga CCE hasta el centro de carga de energía de respaldo CCRB ubicado en el Edificio B, utilizando conductor calibre 4 por fase y neutro, y cable #8 para tierra (4x4 + 1x8GND) en ductería 1 1/2" (IMC superficial y PVC cédula 40 enterrado) con todos sus accesorios.</t>
  </si>
  <si>
    <t xml:space="preserve">Suministro e instalación de centro de carga de energía de respaldo en Edificio B CCRB monofásico, tipo comercial, con barras de 125 amperios, 12 espacios. </t>
  </si>
  <si>
    <t>Suministro e instalación de tomas de fuerza para unidades de aire acondicionado utilizando conductor 10 por fase  y cable 12 para  tierra (2x10 + 1x12GND)</t>
  </si>
  <si>
    <t>Suministro e instalación de acometida para bomba cisterna utilizando cable 8 para fases y cable 10 para tierra (2x8 + 1x10GND)</t>
  </si>
  <si>
    <t>VOZ Y DATOS</t>
  </si>
  <si>
    <t>Suministro e instalación de puntos de red categoría 6</t>
  </si>
  <si>
    <t>Suministro e instalación de tomas telefónicos</t>
  </si>
  <si>
    <t>Suministro e instalación de rack de comunicaciones (rack, patch panel, switch, UPS, patch cords)</t>
  </si>
  <si>
    <t>Subtotal Instalaciones electricas</t>
  </si>
  <si>
    <t>de concreto incluye  pasamanos metalico</t>
  </si>
  <si>
    <t>abatibles de baños, aluminio pesado. el franceliado es por ambos lados.</t>
  </si>
  <si>
    <t>abatibles. Sobre techo (con sistema de cierre), aluminio pesado. el franceliado es por ambos lados.</t>
  </si>
  <si>
    <t>de guillotina (aluminio anodizado y vidrio), aluminio pesado, el franceliado es por ambos lados.</t>
  </si>
  <si>
    <t>Global</t>
  </si>
  <si>
    <t>Trámites de aprobación de diseño, recepción de proyecto y solicitud de instalación de medición en la ENEE, se excluye deposito por servicio.</t>
  </si>
  <si>
    <t>Rampa   para silla de ruedas, supericie escobillada</t>
  </si>
  <si>
    <t>Puertas de Aulas, de madera de Caoba, de vaiven, con llavin de seguridad y proteccion contra glopes en pared</t>
  </si>
  <si>
    <t>Pintura de aceite, calidad Estandar tipo Protecto o SW o similar, acabado brillante, color café claro</t>
  </si>
  <si>
    <t>Pintura acrilica, calidad Estandar tipo Protecto o SW o similar dos manos y una de sellador.</t>
  </si>
  <si>
    <t>de  nueve tableros, madera de Caoba, barniz natural,  con llavines de seguridad y llamadores grandes en ambos lados, las puertas son de vayven.</t>
  </si>
  <si>
    <t>Puertas y de divisiones de baños</t>
  </si>
  <si>
    <t>UNIVERSIDAD PEDAGOGICA NACIONAL FRANCISCO MORAZAN</t>
  </si>
  <si>
    <t>Movimiento Monticulo de conmemorativo del sitio</t>
  </si>
  <si>
    <t/>
  </si>
  <si>
    <t>PRIMERA PLANTA</t>
  </si>
  <si>
    <t>OBRAS PRELIMINARES EN PLANTEL</t>
  </si>
  <si>
    <t>Desmonte y desenraice con maquina, tractor de orugas.</t>
  </si>
  <si>
    <t>m2</t>
  </si>
  <si>
    <t>Trazo y nivelación con aparatos topográficos en terreno plano de 2000 a 5000 m2</t>
  </si>
  <si>
    <t>Excavación con maquina en cepas en terreno clase I, zona con material 100-0-0, (100% tierra, 0% tepetate, 0% roca) de 0.00 mts a 2.00 mts de profundidad.</t>
  </si>
  <si>
    <t>Acarreo de tierra en carretilla a 20.00 horizontal. Incluye carga y descarga.</t>
  </si>
  <si>
    <t>mts</t>
  </si>
  <si>
    <t>Acarreo sobre camión de volteo de 5m3 de material tipo A, fuera del sitio</t>
  </si>
  <si>
    <t>Relleno con material producto de excavación en capas de 20 cm de espesor, compactado a 90% P.P.S con el compactador de placa cap. 5400 VPM, incluye mano de obra y herramienta.</t>
  </si>
  <si>
    <t>OBRAS DE CIMENTACION</t>
  </si>
  <si>
    <t>Excavacion Estructural, incluye retiro del material area de trabajo.</t>
  </si>
  <si>
    <t>Zapata corrida, f´c=210 kg/cm2, armada con #3@17.5, y long 3#3, de 0.50m de base, y 0.20 m de altura</t>
  </si>
  <si>
    <t>Zapata cuadrada Z-Ao f´c=280 kg/cm2, armada con acero de refuerzo 3#5 en a/s, fy= 4,200 kg/cm2, de 0.9m x 0.9m , y 0.20 m de espesor.</t>
  </si>
  <si>
    <t>Zapata cuadrada Z-Ai f´c=280 kg/cm2, armada con acero de refuerzo 5#5 en a/s, fy= 4,200 kg/cm2, de 1.30m x 1.30m, y 0.25 m de espesor.</t>
  </si>
  <si>
    <t>Zapata cuadrada Z-Bi f´c=280 kg/cm2, armada con acero de refuerzo 6#5 en a/s, fy= 4,200 kg/cm2, de 1.60m x 1.60m, y 0.35 m de espesor.</t>
  </si>
  <si>
    <t>Zapata cuadrada Z-Bp f´c=280 kg/cm2, armada con acero de refuerzo 10#5 en a/s, fy= 4,200 kg/cm2, de 1.9m x 1,90m de base, y 0.35 m de espesor.</t>
  </si>
  <si>
    <t>Zapata cuadrada Z-Bo f´c=280 kg/cm2, armada con acero de refuerzo 6#5 en a/s, fy= 4,200 kg/cm2, de 1.2 m x 1.20m de base, y 0.25 m de espesor.</t>
  </si>
  <si>
    <t>Zapata cuadrada Z-Co f´c=280 kg/cm2, armada con acero de refuerzo 3#5 en a/s, fy= 4,200 kg/cm2, de 1.10m x 1.10m de base, y 0.25 m de espesor.</t>
  </si>
  <si>
    <t>Zapata cuadrada Z-Ci f´c=280 kg/cm2, armada con acero de refuerzo 3#5 en a/s, fy= 4,200 kg/cm2, de 1.10m x 1.10m de base, y 0.25 m de espesor.</t>
  </si>
  <si>
    <t>Zapata cuadrada Z-Di f´c=280 kg/cm2, armada con acero de refuerzo 3#5 en a/s, fy= 4,200 kg/cm2, de 1.0m x 1.0m de base, y 0.25 m de espesor.</t>
  </si>
  <si>
    <t>Zapata cuadrada Z-Do f´c=280 kg/cm2, armada con acero de refuerzo 3#5 en a/s, fy= 4,200 kg/cm2, de 0.9 m de base, y 0.20 m de espesor.</t>
  </si>
  <si>
    <t>Zapata cuadrada Z-Cubo de borde f´c=280 kg/cm2, armada con acero de refuerzo 9#5 en a/s, fy= 4,200 kg/cm2, de 1.70m x 1.70m de base, y 0.25 m de espesor.</t>
  </si>
  <si>
    <t>Zapata cuadrada Z-Cubo f´c=280 kg/cm2, armada con acero de refuerzo 4#5 en a/s, fy= 4,200 kg/cm2, de 1.30m x 1.30m de base, y 0.20 m de espesor.</t>
  </si>
  <si>
    <t>Viga de concreto Cimentacion (Tensora eje letras), seccion 25x40cms, Fy: G60, anillos #3 @ , 16#5, F'c= 280Kgs/cm2..</t>
  </si>
  <si>
    <t>Viga de concreto Cimentacion (Tensora eje numerico), seccion 25x40cms, Fy: G60, anillos #3 @ , 4#4, 8#5, F'c= 280Kgs/cm2..</t>
  </si>
  <si>
    <t>Pared de Ladrillo Rafon rustico, semiplanchado, de 6 x 12 x 24 cms , junteado con mezcla cemento arena 1:5 de proporción, con espesor promedio de 1.5 cms.</t>
  </si>
  <si>
    <t>Solera de cierre,15 x 20 cm. armada con 4 varillas de 3/8" Ø; estribos de 1/4" Ø @ 25 cm. concreto hecho en obra de f`c= 205 K/c2</t>
  </si>
  <si>
    <t>Solera de desplante en cimentación con sección de 15 x 15 cm, con cuatro varillas del 3/8" de Ø, Estribos de 1/4" de Ø @ 25 cm. con concreto asentado a mano de f'c= 205 kg/cm2, r.n agregado máximo 3/4".</t>
  </si>
  <si>
    <t>Solera de desplante en cimentación con sección de 15 x 20 cm, con cuatro varillas del 3/8" de Ø, Estribos de 1/4" de Ø @ 25 cm. con concreto asentado a mano de f'c= 205 kg/cm2, agregado máximo 3/4".</t>
  </si>
  <si>
    <t>Castillo en pared, de 25 x 16 cm. armada con 4 varillas de 4/8" Ø; estribos de 3/8" Ø @ 15 cm. concreto hecho en obra de f`c= 210 Kg/cm2</t>
  </si>
  <si>
    <t>LOSA DE ENTREPISO</t>
  </si>
  <si>
    <t>PISOS EN PRIMERA PLANTA</t>
  </si>
  <si>
    <t>Repello en paredes, en mezcla cemento: arena :1:5</t>
  </si>
  <si>
    <t>Pulido en paredes cemento, cal y arenilla rosada</t>
  </si>
  <si>
    <t>Recubrimiento en paredes de bano, con ceramica espanola, formato 20x30cms.</t>
  </si>
  <si>
    <t>pieza</t>
  </si>
  <si>
    <t>Centro de carga tipo QO612L100, 1 fase 3 hilos, zapatas principales, 6 plos 100A, marca Square'D, Incluye suministro y colocación de breakers.</t>
  </si>
  <si>
    <t>Interruptor doble 15amp/127v</t>
  </si>
  <si>
    <t>Luminaria de emergencia, incluye bateria recargable y toma corriente doble, polarizado, accesorios.</t>
  </si>
  <si>
    <t>Suministro e instalacion ventilador s/lampara, aspas 52", incluye interruptor sencillo a distancia.</t>
  </si>
  <si>
    <t>para</t>
  </si>
  <si>
    <t>Toma corriente Pol. Y aterrz 15amp/127v</t>
  </si>
  <si>
    <t>Suministro e Intalacion de Tuberia de PVC hidraulico para Presion RD 13.5</t>
  </si>
  <si>
    <t>Suministro e Intalacion de Tuberia de PVC hidraulico-sanitario para aguas Negras 4", RD 52</t>
  </si>
  <si>
    <t>Suministro y Colocación de sanitario ovalado de dos piezas de cerámica vitrificada, color blanco, tipo "Línea OLYMPUS DF, AmericanStandard" o equivalente. incluye accesorios y valvula de control cromada, de pared.</t>
  </si>
  <si>
    <t>Suministro y Colocación de muebles de baño, lavabo de empotrar, color blanco, cerámica vitrificada tipo OLYMPUS, American Standar o equivalente incluye accesorios y valvula de control cromada, de pared.</t>
  </si>
  <si>
    <t>Puerta de madera de 1.20 x 2.10 mts de altura, nueve tableros, segun planos, con contramarco de madera de primera con marco perimetral de 2 x 4", llavin tipo Yale o similar. bisagras o biseles, incluye : Suministro, colocación y desperdicios. Nota: Las pueras se abaten hacia afuera de las aulas.</t>
  </si>
  <si>
    <t>Ventana aluminio y Vidrio anodizados Tipo frances Modelo V1, h=2m x 1m, aluminiio pesado, incluye media luna fija y accesorios. franceliado por ambas caras.</t>
  </si>
  <si>
    <t>Pintura en Barniz mate nogal oscuro (Calidad estandar), en plafon de viga vista, una mano de sellador y dos de pintura. Incluye suministro y aplicación.</t>
  </si>
  <si>
    <t>Pintura acrílica mate Standard o simillar Protecto linea standard, en pared pulida. una mano de sellador y dos de pintura. Incluye suministro y aplicación.</t>
  </si>
  <si>
    <t>Solera intermedia 15*20cms 4#3 #2@20cms, F'c 210kg/cm2</t>
  </si>
  <si>
    <t>TECHOS</t>
  </si>
  <si>
    <t>Perfil de Acero estructural WF8X24#/pie ,en cumbrera, elevación por medios manuales, incluye suministro, habilitado y armado.</t>
  </si>
  <si>
    <t>Suministro e instalacion de canecillo de madera seccion 4x6" l=1.40ml, de madera de pio de primera, curado, y pintado con barniz nogal oscuro. incluye ensamblado con perno de hierro galvanizado en canaleta decorativa.</t>
  </si>
  <si>
    <t>Canal de agua lluvia PVC tipo "Pecho de Paloma" (incluye sujetadores) a cada 60cms. y boquillas de bajada rectangular</t>
  </si>
  <si>
    <t>Bajante de agua lluvia, rectangular, PVC Paloma" (incluye sujetadores) a cada 60cms.</t>
  </si>
  <si>
    <t>tipo</t>
  </si>
  <si>
    <t>Suministro y Colocación de sanitario Urinario, de cerámica vitrificada tipo ARTICO, American Standard o equivalente. incluye accesorios y valvula de control cromada, de pared.</t>
  </si>
  <si>
    <t>Firme de concreto armado con #2 @ 33cm, de 7,5 cm de espesor, estampado de color, tipo piedra (Random Stone) ,f`c= 210 kg/cm2, hecho en obra, 4% peso cemento de colorante amarillo</t>
  </si>
  <si>
    <t>INSTALACIONES ELECTRICAS EXTERNAS.</t>
  </si>
  <si>
    <t xml:space="preserve">Zapata corrida, f´c=210 kg/cm2, armada con #3@17.5, y long 3#3, de 0.40m de base, y 0.20 m de altura </t>
  </si>
  <si>
    <t xml:space="preserve">Zapata cuadrada Z-Co f´c=280 kg/cm2, armada con acero de refuerzo 3#5 en a/s, fy= 4,200 kg/cm2, de 1.10m x 1.10m de base, y 0.25 m de espesor. </t>
  </si>
  <si>
    <t xml:space="preserve">Zapata cuadrada Z-Di f´c=280 kg/cm2, armada con acero de refuerzo 3#5 en a/s, fy= 4,200 kg/cm2, de 1.0m x 1.0m de base, y 0.25 m de espesor. </t>
  </si>
  <si>
    <t>Columna  C-B, rectangular de 20x30 cm, armada con 4 varillas #5, estribos de varilla corrugada del 3, (3/8") Ø @ 20 cms, f'y= 4,200 kg/cm2, concreto 280 Kg/cm2 agregado de 3/4", cemento normal revenimiento 12 a 15 cm. acabado fino en concreto en el area visible.</t>
  </si>
  <si>
    <t>Columna C-A, rectangular de 30x40 cm, armada con 6 varillas #6, estribos de varilla corrugada del 3, (3/8") Ø @ 20 cms, f'y= 4,200 kg/cm2,  concreto 280 Kg/cm2 agregado de 3/4", cemento normal revenimiento 12 a 15 cm. acabado fino en concreto en el area visible.</t>
  </si>
  <si>
    <t xml:space="preserve">El acabado es liso, con plywood o lamina de zinc. No se espera tallarlas ni pulirlas, y las aristas deben ser suavizadas con esmeril para concreto, de preferencia en las primeras etapas del desencofrado, se debera trabajar con una picolina la cara que posteriormente entrara enm contacto con la pared de ladrillo/bloque o cualesquiera miembro estructural para minimizar el agrietamiento en el repello y pulido </t>
  </si>
  <si>
    <t xml:space="preserve">El acabado es liso, con plywood o lamina de zinc. No se espera tallarlas ni pulirlas, , y las aristas deben ser suavizadas con esmeril para concreto, de preferencia en las primeras etapas del desencofrado, se debera trabajar con una picolina la cara que posteriormente entrara enm contacto con la pared de ladrillo/bloque o cualesquiera miembro estructural para minimizar el agrietamiento en el repello y pulido </t>
  </si>
  <si>
    <t>Urinario tipo Artico, Incesa Standard o Similar,  valvula tipo "push", incluye valvula de control y para mantenimiento.</t>
  </si>
  <si>
    <t>sanitarios Olympus DF American Standar o similar,  color blanco, incluyen valvulas de control.</t>
  </si>
  <si>
    <t>Lavamanos tipo Olympus American Standard  o similar color blanco, empotrado. Con griferia para una salida de agua. Incluye valvulas de Control</t>
  </si>
  <si>
    <t>pileta para aseo .60*.60, forrada con ceramica, con grico a una altura minima de 45cms, niples metalicos (HG)</t>
  </si>
  <si>
    <t>Armadura metalica claro de 8 metros,  segun diseno en planos.</t>
  </si>
  <si>
    <t>Acera externa ladrillo de Loseta de barro cocido, calidad exportacion</t>
  </si>
  <si>
    <t>M2</t>
  </si>
  <si>
    <t>Suministro e instalacion de luminaria tipo farol antiguo, de parque, con doble farol, poste de hierro fundido, decorativo, altura minima de 2.40m sobre nivel de acera (mas proxima) terminada, incluye pedestal con acabado gradineado, el cableado es bajo tierra, bombillo fluorescente economizador 27Watts.</t>
  </si>
  <si>
    <t>Umidad</t>
  </si>
  <si>
    <t>Incluye suministro e intalacion y obras de cimentacion y conexion a la red del edficio y alimentacion de la red local. Valvulas de control y sistema de conduccion con valculas para evitar retorno  a red comunitaria</t>
  </si>
  <si>
    <t>Viga de concreto, trabe de Conexion en Cimentacion , seccion 25x40cms, Fy: G60, anillos #3 @ , 12#5, F'c= 280Kgs/cm2..</t>
  </si>
  <si>
    <t xml:space="preserve">Excavacion </t>
  </si>
  <si>
    <t>M3</t>
  </si>
  <si>
    <t>Incluye acarreo dentro del sitio.</t>
  </si>
  <si>
    <t>Edificio B Administrativo</t>
  </si>
  <si>
    <t>Sub-Total</t>
  </si>
  <si>
    <t>ML</t>
  </si>
  <si>
    <t xml:space="preserve">Dejar esperas previstas para enganchar teja de exportacion de remate </t>
  </si>
  <si>
    <t>Enchape de piedra laminar (espesor aproximado 1plg)</t>
  </si>
  <si>
    <t>la piedra laminar es del tipo dura, natural, der foto en seccion de detalles en documentos adjuntos</t>
  </si>
  <si>
    <t>La bisagra es del tipo industrial con vastago de acero de alta resistencia, de taller industrial, para servicio pesado, incluye grasera para lubricacion).</t>
  </si>
  <si>
    <t>Ml</t>
  </si>
  <si>
    <t>Sistema de abastecimiento Agua Potable y Saneamiento</t>
  </si>
  <si>
    <t>Cisterna de concreto reforzado, ver diseno. estima a almacenar 7000galones de agua. Bajo tierra. (ver diseno)</t>
  </si>
  <si>
    <t>Caja de inspeccion 60x60cms para sistema de conduccion de aguas negras</t>
  </si>
  <si>
    <t>inluyen todas las regulacion aplicables en la unidda de manejo de sistemas de aguas negras de la Ciudad de Gracias, de acuerdo con el Depto de Ingenieria de La Municipalidad.</t>
  </si>
  <si>
    <t>Incluye detalle en arco y remate en cornisa segun planos.</t>
  </si>
  <si>
    <t>Porton Principal acceso Peatonal (ver diseno), con platina de 1 1/2" x 1/4 en el marco y varilla de 1/2". Lisa, llavin de seguridad tipo Yale o simila, para interperi y de servicio pesado.</t>
  </si>
  <si>
    <t>Porton  acceso Vehicular(ver diseno), con platina de 1 1/2" x 1/4 en el marco y varilla de 1/2". Lisa, llavin de seguridad tipo Yale o simila, para interperi y de servicio pesado.</t>
  </si>
  <si>
    <t>Columnas para porton principal, 30x30, 6#5, #3@25cms, Concreto de 3000PSI,</t>
  </si>
  <si>
    <t>Viga de remate en porton principal, de 30x40cms, Ref superior 2#4   y ref Inf 4#5, No. 3@17cms., dos bastones de 1.50mts en apoyo central, momento negativo.</t>
  </si>
  <si>
    <t>Recubrimiento minimo de 5cms, ver  detalle en planos.</t>
  </si>
  <si>
    <t>Capitel y enchape de pedestal en columnas de porton principal</t>
  </si>
  <si>
    <t>Columna cuadrada C-Ao de 30x30 cm, armada con 8 varillas #6, estribos de varilla corrugada del 3, (3/8") Ø @ 20 cms, f'y= 4,200 kg/cm2, concreto 280 Kg/cm2 agregado de 3/4", cemento normal revenimiento 12 a 15 cm. acabado fino en concreto en el area visible.</t>
  </si>
  <si>
    <t>Columna cuadrada C-Ai de 30x30 cm, armada con 8 varillas #5, estribos de varilla corrugada del 3, (3/8") Ø @ 20 cms, f'y= 4,200 kg/cm2, concreto 280 Kg/cm2 agregado de 3/4", cemento normal revenimiento 12 a 15 cm. acabado fino en concreto en el area visible.</t>
  </si>
  <si>
    <t>Columna rectangular C-Bo de 30x40 cm, armada con 4 varillas #5, estribos de varilla corrugada del 3, (3/8") Ø @ 20 cms, concreto 280 Kg/cm2 agregado de 3/4", cemento normal revenimiento 12 a 15 cm. acabado fino en concreto en el area visible.</t>
  </si>
  <si>
    <t>Columna rectangular C-Bi de 30x40 cm, armada con 6 varillas #6, estribos de varilla corrugada del 3, (3/8") Ø @ 20 cms, f'y= 4,200 kg/cm2, concreto 280 Kg/cm2 agregado de 3/4", cemento normal revenimiento 12 a 15 cm. acabado fino en concreto en el area visible.</t>
  </si>
  <si>
    <t>Columna cuadrada C-Co de 30x30 cm, armada con 8 varillas #5, estribos de varilla corrugada del 3, (3/8") Ø @ 20 cms, f'y= 4,200 kg/cm2, concreto 280 Kg/cm2 agregado de 3/4", cemento normal revenimiento 12 a 15 cm. acabado fino en concreto en el area visible.</t>
  </si>
  <si>
    <t>Columna rectangular C-Bi de 30x40 cm, armada con 10 varillas #6, estribos de varilla corrugada del 3, (3/8") Ø @ 20 cms, f'y= 4,200 kg/cm2, concreto 280 Kg/cm2 agregado de 3/4", cemento normal revenimiento 12 a 15 cm. acabado fino en concreto en el area visible.</t>
  </si>
  <si>
    <t>Columna rectangular C-Bo de 30x40 cm, armada con 8 varillas #5, estribos de varilla corrugada del 3, (3/8") Ø @ 20 cms, concreto 280 Kg/cm2 agregado de 3/4", cemento normal revenimiento 12 a 15 cm. acabado fino en concreto en el area visible.</t>
  </si>
  <si>
    <t>mL</t>
  </si>
  <si>
    <t>Columna cuadrada C-Ci de 30x30 cm, armada con 8 varillas #5, estribos de varilla corrugada del 3, (3/8") Ø @ 20 cms, f'y= 4,200 kg/cm2, concreto 280 Kg/cm2 agregado de 3/4", cemento normal revenimiento 12 a 15 cm. acabado fino en concreto en el area visible.</t>
  </si>
  <si>
    <t>Columna cuadrada C-Do de 30x30 cm, armada con 8 varillas #5, estribos de varilla corrugada del 3, (3/8") Ø @ 20 cms, f'y= 4,200 kg/cm2, concreto 280 Kg/cm2 agregado de 3/4", cemento normal revenimiento 12 a 15 cm. acabado fino en concreto en el area visible.</t>
  </si>
  <si>
    <t>Columna cuadrada C-Di de 30x30 cm, armada con 8 varillas #5, estribos de varilla corrugada del 3, (3/8") Ø @ 20 cms, f'y= 4,200 kg/cm2, concreto 280 Kg/cm2 agregado de 3/4", cemento normal revenimiento 12 a 15 cm. acabado fino en concreto en el area visible.</t>
  </si>
  <si>
    <t>Jambas de Concreto 2#3 y N2@20cms , concreto de 2500PSI  en ventanas y arcos de puertas.</t>
  </si>
  <si>
    <t>Batientes en ventanales</t>
  </si>
  <si>
    <t>Castillo en pared, de 25 x 16 cm. armada con 4 varillas de 4/8", Ø; estribos de 3/8" Ø @ 15 cm. concreto hecho en obra de f`c= 210 Kg/cm2</t>
  </si>
  <si>
    <t>Firme de concreto armado con varilla #2 @ 33cm, de 7,5 cm de espesor, acabado rustico, concreto hecho en obra de f`c=210 kg/cm2,</t>
  </si>
  <si>
    <t>Viga Tipo B, f'c=4KPSI, L=12.00m, seccion 30x60cms, Edif " ", Aulas, Fy: G60, x#3, y#6, F'c= 280Kgs/cm2, concreto expuesto, acabado fino. (VER DISENO ESTRUCTURAL)</t>
  </si>
  <si>
    <t>Viga Tipo C, f'c=4KPSI, L=12.00m, seccion 30x60cms, Edif " ", Aulas, Fy: G60, x#3, y#6. F'c= 280Kgs/cm2, concreto expuesto, acabado fino. (VER DISENO ESTRUCTURAL)</t>
  </si>
  <si>
    <t>Viga Tipo A, f'c=4KPSI, L=12.00m, seccion 30x60cms, Edif  , Aulas, Fy: G60, x#3, y#6, z#8. F'c= 280Kgs/cm2, concreto expuesto, acabado fino., (VER DISENO ESTRUCTURAL)</t>
  </si>
  <si>
    <t>ladriilo rafons</t>
  </si>
  <si>
    <t>Pozos de visita de 0.90 x 2.00 mts de profundidad, con muro de ladriilo rafon rojo de 6 x 12 x 24 cm de espesor colocado a tizón desplantado dobre firma de concreto f'c= 150 kg/cm2 junteado y aplanado interior con mortero 1:4, sin excavación.</t>
  </si>
  <si>
    <t>Caja de Registro de 60 x 60 x 100 cms de ladriilo rafon recocido en espesor de 12 cms, junteado con mortero cemento arena 1:5 acabado pulido en el interior, con concreto en plantilla y cadena 12 x 10 cms de f'c= 150 kg/cm2, sin excavación, incluye tepader de concreto.</t>
  </si>
  <si>
    <t>Pared de Bloque en sobreelvaion (15x20x40) fundidi en cada agujero, con baston No4</t>
  </si>
  <si>
    <t xml:space="preserve">Viga Tipo  borde en losa, f'c=4KPSI, L=12.00m, seccion 25x40cms,  Ref (+)4#5, Ref (-)4#5  Edif Aulas, Fy: G60, x#3, y#6. F'c= 280Kgs/cm2, concreto expuesto, acabado fino. (VER DISENO ESTRUCTURAL ) </t>
  </si>
  <si>
    <t>Ejs 1, 4 y 5</t>
  </si>
  <si>
    <t>Losa de 25 cm de espesor con losa de Vigueta (8J45), bovedilla de conreto, ref por temperatura #3@22cms a/s, capa de compresion de 5cms, f'c = 210 kg/cm2 y refuerzo G40</t>
  </si>
  <si>
    <t>Gran Total</t>
  </si>
  <si>
    <t>EDIFICIO DE AULAS</t>
  </si>
  <si>
    <t>Pintura en Barniz mate nogal oscuro (Calidad estandar), en plafon de viga vista, una mano de sellador y dos de pintura. Incluye suministro y aplicación. EN CIELO FALSO</t>
  </si>
  <si>
    <t>Pintura acrílica mate Standard o simillar Protecto linea standard, en pared pulida. una mano de sellador y dos de pintura. Incluye suministro y aplicación. En paredes de ladrillo</t>
  </si>
  <si>
    <t>Cubierta de Techo de Teja Arabe (de barro, tipo "S"), calidad exportacion. Cielo tipo viga-vista con panelit machimbre Tipo S-6 8'x'4x11mm, viga madera de pino de primera, curada , con escuadra 4x6", incluye membrana asfaltica impermeabilizante, y  piezas para cumbrera, ligadas con mortero (con colorante, similar al rojo teja), igual en el alero a manera de cenefas, usar mortero coloreado</t>
  </si>
  <si>
    <t>Cubierta de Techo de Teja Arabe (de barro, calidad exportacion), con canaleta doble ( encajuelada)  2x6", cielo tipo viga-vista con panelit machimbre 8'x4'x11mm, ranura 6Plg, incluye membrana asfaltica impermeabilizante, y  piezas para cumbrera, ligadas con mortero (con colorante, similar al rojo teja), igual en el alero a manera de eneefas, usar mortero coloreado</t>
  </si>
  <si>
    <t>Zapata cuadrada f´c=280 kg/cm2, armada con acero de refuerzo 3#5 en a/s, fy= 4,200 kg/cm2, de 1.10m x 1.10m de base, y 0.25 m de espesor.</t>
  </si>
  <si>
    <t>Ventana aluminio y Vidrio anodizados Tipo frances Modelo V4, aluminio pesado, incluye media luna fija y accesorios.franceliado por ambas caras. Para banos</t>
  </si>
  <si>
    <t>Suministro e instalacion de lampara tipo Lithonia Lumi 2Gt8 4 17 A12 Mvolt 1/4 (o similar) en cielo falso . INCLUYE Tubo tipo Sylvania F017/865/XP/ECO 17W T8 (o similar),</t>
  </si>
  <si>
    <t>Iusar dos interruptores por aula, activndo intercalado para economizar energia</t>
  </si>
  <si>
    <t>Suministro e instalacion de lampara tipo Lithonia Lumi 2Gt8 4 17 A12 Mvolt 1/4 (o similar) en cielo falso . INCLUYE Tubo tipo Sylvania F017/865/XP/ECO 17W T8 (o similar), sencillo. INCLUYE INTERRUPTOR</t>
  </si>
  <si>
    <t>Total Remodelacion Edificio Existente</t>
  </si>
  <si>
    <t>Edificio de Aulas, Dos Plantas</t>
  </si>
  <si>
    <t>Mocheta de acuerdo al detalle de ventanas, con acabado confiteado grueso, por ambas caras de la pare, incluye la parte interna del boquete de balconeria</t>
  </si>
  <si>
    <t>Mochetas en boquetes de balcones, ancho 10 cms. Confiteado  planchado</t>
  </si>
  <si>
    <t xml:space="preserve">Castillo CA 2, en pared, de 16 x 16 cm. armada con 4 varillas de 3/8" Ø; estribos de 3/8" Ø @ 15 cm. concreto hecho en obra de f`c= 210 Kg/cm2 </t>
  </si>
  <si>
    <t xml:space="preserve">Castillo CA 1, en pared, de 25 x 16 cm. armada con 4 varillas de 4/8" Ø; estribos de 3/8" Ø @ 15 cm. concreto hecho en obra de f`c= 210 Kg/cm2 </t>
  </si>
  <si>
    <t>Zocalo de porcelanato piezas de 7.5x60cms, fondo gris.</t>
  </si>
  <si>
    <t>Obras Externas, Muro, Jardineria y Aceras</t>
  </si>
  <si>
    <t>Total Edificio de Aulas , Dos plantas</t>
  </si>
  <si>
    <t>Comentarios</t>
  </si>
  <si>
    <t>REMODELACCION Y CONSTRUCCION CENTRO DE CAPACITACION Y FUNDAMENTOS GENERALES, UPNFM</t>
  </si>
  <si>
    <t>Presentar diseno para aprobacion a la Supervision. Aprobado por la oficina  de Ingenieria municipal y Comunitaria que administra el Casco Historico de la Ciudad, en acuerdo a normativa local acerca de Rotulaciones en lugares publicos.</t>
  </si>
  <si>
    <t>Sistema presurizado para bombeo. Motor de 10HP, sumergible, incluye accesorios y manometros. Tanque de presion para una dotacion de 125gls/tanque, minimo.</t>
  </si>
  <si>
    <t xml:space="preserve"> Incluye caseta de ladrillo y losa para proteccion y mantenimiento, para centro de carga armado e instalado.</t>
  </si>
  <si>
    <t>Tuberia de Drenaje para aguas negras a red local, tuberia de 6" RD52,  conexion a red local.</t>
  </si>
  <si>
    <t>Suministro e instalación de reflectores para exteriores de 60 vatios (minimo) en area de estacionamientos, y jardineria.</t>
  </si>
  <si>
    <t>ESTACIONAMIENTOS, ACERAS Y JARDINES.</t>
  </si>
  <si>
    <t>Area de jardineria, para pasillos y aceras en general, se discutira en el sitio la geometria</t>
  </si>
  <si>
    <t>Esta columna debe ser picada en las areas de las caras donde conectan con paredes de ladrillo para minimizar la aparicion de fisuras de retraccion, de preferentemente al dia siguiente de la fundicion debido al tipo de concreto solicitado de 4000PSI, el cual endurece rapidamente.</t>
  </si>
  <si>
    <t>Cada ambiente controlara su iluminacion con un interruptor que sera incluido en el costo de la unidad, de manera proporcional</t>
  </si>
  <si>
    <t>Iluminacion Tipo LED, con fotocelda. La ducteri en general se conduce bajo tierra</t>
  </si>
  <si>
    <t>tipo farol, para intemperie y colocadas en los castillo intermedio a lo largo del muro perimetral, Encendido con fotocelda e interruptor manual. Desde un solo punto. En area administrativa.Iluminacion Tipo LED, con fotocelda. La ducteri en general se conduce bajo tierra</t>
  </si>
  <si>
    <t>La ducteria en general se conduce bajo tierra.</t>
  </si>
  <si>
    <t>Instalacion Electrica Primaria para todo el  Campus</t>
  </si>
  <si>
    <t>ladriilo rafon</t>
  </si>
  <si>
    <t>Piso de PORCELANATO 60 x 60 x 2.5 cm de espesor, asentado con mezcla cemento -arena 1:4 incluye: lechada con cemento blanco.</t>
  </si>
  <si>
    <t>Porcelanato tipo Chino</t>
  </si>
  <si>
    <t>* todas las puertas incluyen contramarco y herrajes de madera similar al de la hoja principal</t>
  </si>
  <si>
    <t>Las ventanas son de aluminio tipo "pesado"  de color  bronce, con vidrio oscuro color bronce</t>
  </si>
  <si>
    <t>de  nueve tableros, madera de Caoba, barnizadas,  con llavines de seguridad y llamadores grandes en ambos lados, las puertas son de vayven.</t>
  </si>
  <si>
    <t>Puertas de acceso a area de baños, de madera de color con herrajes y contramarco</t>
  </si>
  <si>
    <t>de tambor, material resistente a la humedad de lamina con estructura de tubo industrial 3/4", con estructura de tubo industrial de 1 1/2", con pasador de cerrojo.</t>
  </si>
  <si>
    <t>Puertas de tablero de Caoba</t>
  </si>
  <si>
    <t>Debera  proveerse sistema de riel y patines tipo porton para colgar en armadura y rodos [ara el piso, asi como la repectiva gui fijada al piso</t>
  </si>
  <si>
    <t>Terminal de caja para conexion de 4x4 para conexion .</t>
  </si>
  <si>
    <t>Pieza</t>
  </si>
  <si>
    <t>Zocalo de porcelanato piezas de 7.5x60cms,</t>
  </si>
  <si>
    <t>Piso porcelanato exteriores de 40x40cms.</t>
  </si>
  <si>
    <t>Porcelanato para exteriorescen pasillos, formato de 40x40</t>
  </si>
  <si>
    <t>Barandal de Hioerro,  para corredor Norte, puntales de varilla lisa de #5, platina de 1 1/2" x 1/4", puntales separados a 15cms</t>
  </si>
  <si>
    <t>Columna rectangular C-Bo de 30x30 cm, armada con 8 varillas #5, estribos de varilla corrugada del 3, (3/8") Ø @ 20 cms, concreto 280 Kg/cm2 agregado de 3/4", cemento normal revenimiento 12 a 15 cm. acabado fino en concreto en el area visible.</t>
  </si>
  <si>
    <t>Columna cuadrada C-Ai de 30x30 cm, armada con 8 varillas #6, estribos de varilla corrugada del 3, (3/8") Ø @ 20 cms, f'y= 4,200 kg/cm2, concreto 280 Kg/cm2 agregado de 3/4", cemento normal revenimiento 12 a 15 cm. acabado fino en concreto en el area visible.</t>
  </si>
  <si>
    <t>CB-pasillo</t>
  </si>
  <si>
    <t xml:space="preserve">Columna rectangular de 30x40 cm, armada con 10 varillas #6, estribos de varilla corrugada del 3, (3/8") Ø @ 20 cms, f'y= 4,200 kg/cm2, concreto 280 Kg/cm2 agregado de 3/4", cemento normal revenimiento 12 a 15 cm. acabado fino en concreto en el area visible. </t>
  </si>
  <si>
    <t>Puerta de madera de Caoba doble con dos hojas de 0.90 x 2.10 mts de altura, con bastidorde madera de primera con marco perimetral de 2 x 4" mm, de caobilla de 16 mm de primera, por 2 lados clavado y pegado, portachapa de madera . bisagras o biseles, incluye : Suministro, colocación y desperdicios, llavin tipo Yale o similar, con llave.</t>
  </si>
  <si>
    <t>Zapata corrida ZC3, f´c=210 kg/cm2, armada con #3@17.5, y long 3#3, de 0.60m de base, y 0.20 m de altura</t>
  </si>
  <si>
    <t>Zapata corrida ZC2, f´c=210 kg/cm2, armada con #3@17.5, y long 3#3, de 0.50m de base, y 0.20 m de altura</t>
  </si>
  <si>
    <t>Zapata corrida ZC1 , f´c=210 kg/cm2, armada con #3@17.5, y long 3#3, de 0.40m de base, y 0.20 m de altura</t>
  </si>
  <si>
    <t>Suministro  viga de madera L=4mts, seccion 6"*10", madera curada al vapor, sellada y barnizada tinte nogal oscuro.</t>
  </si>
  <si>
    <t>Suministro y Colocación de mueble de baño, para los lavabos de empotrar, color blanco, cerámica vitrificada tipo OLYMPUS, American Standar o equivalente incluye accesorios y valvula de control cromada, de pared.</t>
  </si>
  <si>
    <t>Ventana aluminio y Vidrio anodizados Tipo frances Modelo 1 mt ancho POR 1 DE ALTO,  de 1, aluminio pesado, MAS media luna fija y accesorios.franceliado por ambas caras. Para banos</t>
  </si>
  <si>
    <t>Balconeria segun diseno, con varilla lisa de 1/2" en elementos rectas y platina de 1/2" en detalles y formas. (2.83mts2)</t>
  </si>
  <si>
    <t>Columna 20x30cm, 4#5 y #2@20cms, concreto de 300PSI. Incluye capitel. Martilineada en fresco</t>
  </si>
  <si>
    <t>Viga en Arco, apoyada ente columnas, 20*20cms seccion minima y armada cn 4varilla No4 y No3@2ocms. MARTELINADO EN FRESCO TRES CARAS</t>
  </si>
  <si>
    <t>Muro Perimetral, (segun diseno), modulos de de 2.00ml</t>
  </si>
  <si>
    <t>Placa Conmemorativa en Inauguracion, incluye soporte de estructura de concreto</t>
  </si>
  <si>
    <t>Acabado liso en areas expuestas</t>
  </si>
  <si>
    <t>Embatinado de madera curada al vapor.</t>
  </si>
  <si>
    <t>Solera de batiente en ventanas,15 x 20 cm. armada con 4 varillas de 3/8" Ø; estribos de 1/4" Ø @ 25 cm. concreto hecho en obra de f`c= 205 K/cm2.</t>
  </si>
  <si>
    <t>Batientes en ventanales, con detalle segun diseno</t>
  </si>
  <si>
    <t>Columna  rectangular de 20x30 cm, armada con 4 varillas #6, estribos de varilla corrugada del 3, (3/8") Ø @ 20 cms, f'y= 4,200 kg/cm2, concreto 280 Kg/cm2 agregado de 3/4", cemento normal revenimiento 12 a 15 cm. acabado fino en concreto en el area visible.</t>
  </si>
  <si>
    <t>Viga de concreto, f'c=4KPSI, seccion 21x25cms, Edif " ", Gradas, Fy: G60, estribos #3@15cms, Ref 4#5, Ref=2#3, segun planos. F'c= 280Kgs/cm2, concreto expuesto, acabado fino.</t>
  </si>
  <si>
    <t>Viga de concreto trabe de Cimentacion ( perimetro de gradas)), seccion 25x40cms, Fy: G60, anillos #3 @ , 4#4, 8#5, F'c= 280Kgs/cm2..</t>
  </si>
  <si>
    <t>Losa de e=15cms para grada, claro no soportado ancho=1.72M, Ref No3@29.5cms A/S, F'c280Kg/cm2., incluye elaborar la huella (30cms) y contrahuella (max17.5cms) en concreto fresco.</t>
  </si>
  <si>
    <t>Porcelanato para exteriorescen pasillos, formato de 30x30 para gradas</t>
  </si>
  <si>
    <t>SEDE UPNFM EN GRACIAS, LEMPIRA</t>
  </si>
  <si>
    <t>Cuneta de ladrillo tipo de mamposteria, 25x30cms para agua de lluvia y escorentia superficial.</t>
  </si>
  <si>
    <t>Bajo lo aleros de los edificios, para conduccion de agua lluvia.</t>
  </si>
  <si>
    <t>Linea Ref.</t>
  </si>
  <si>
    <t>material clsificado, de la zona. Con baja plasticidad.</t>
  </si>
  <si>
    <t>ceramico con acabado tipo piedra, ver catalogo</t>
  </si>
  <si>
    <t>Cubierta de Techo de Teja Arabe (de barro, calidad exportacion), con canaleta doble ( encajuelada)  2x6", cielo tipo viga-vista con panelit machimbre 8'x4'x11mm, ranura 6Plg, incluye membrana asfaltica impermeabilizante, y  piezas para cumbrera, ligadas con mortero (con colorante, similar al rojo teja), igual en el alero a manera de cenefas, usar mortero coloreado</t>
  </si>
  <si>
    <t xml:space="preserve">Porcelanato tipo Chino. </t>
  </si>
  <si>
    <t>Piso de PORCELANATO 60 x 60  cm , asentado con mortero especial para este tipo de pisos lechada con cemento blanco.</t>
  </si>
  <si>
    <t>Piso de PORCELANATO 60 x 60 , asentado con morteros especializados para este tipo de piso: lechada con cemento blanco.</t>
  </si>
  <si>
    <t>Piso de PORCELANATO 40 x 40x cm de espesor, para exteriores, asentado con mezcla cemento -arena 1:4 incluye: lechada con cemento blanco.</t>
  </si>
  <si>
    <t xml:space="preserve">de estructura de tubo de aluminio pesado, tableros de malamina recubiertos con formica, debidamente asegurados </t>
  </si>
  <si>
    <t>Caoba,</t>
  </si>
  <si>
    <t xml:space="preserve">Puertas de divisiones de baños, incluye puerta con pasador de seguridad interior </t>
  </si>
  <si>
    <t>Separadores para Urinarios, (ver Catalogo)</t>
  </si>
  <si>
    <t xml:space="preserve">de estructura de tubo de aluminio pesado, tableros de melamina recubiertos con formica, debidamente asegurados </t>
  </si>
  <si>
    <t>adaptacion de ventanas segun nuevo diseno</t>
  </si>
  <si>
    <t>colocacion de batiente, repellos y tallados de mochetas y detalles.</t>
  </si>
  <si>
    <t xml:space="preserve">Rotulos del SitIo, de acuerdo a normativa vial de la ciudad de Gracias, </t>
  </si>
  <si>
    <t xml:space="preserve">Pared dislizable, con armadura de aluminio liviano y forrada por amBos lados con material sintetico (para divisiones de oficina, con alma rigida aislante de sonido. </t>
  </si>
  <si>
    <t>Recubrimiento en paredes de bano, con ceramica espanola, formato 20x30cms. H=1.80 + listelo</t>
  </si>
  <si>
    <t>Piso de Porcelanato 60 x 60 cms, calidad estandar, (tipo chino) asentado con mezcla de morteros aporpiados para este tipo de pisos.</t>
  </si>
  <si>
    <t>american standard o similar ,mueble de concreto azulejeado</t>
  </si>
  <si>
    <t>Enchapes de paredes de ceramica espanola, hasta 1,80mts mas listelo de remate</t>
  </si>
  <si>
    <t>Jardinera   con detalle</t>
  </si>
  <si>
    <t xml:space="preserve">Fuente de agua con surtido y sistema de bombeo segun detalle, </t>
  </si>
  <si>
    <t>LOSA DE ENTREPISO Y GRADAS EXTERNAS</t>
  </si>
  <si>
    <t>Cielo Falso  de panelit tipo Machimbre  ranuirado a 4 pulgadas, sellado y listo para pintar con barniz nogal oscuro.</t>
  </si>
  <si>
    <t>Partidas</t>
  </si>
  <si>
    <t>No Item</t>
  </si>
  <si>
    <t>Todo acesorio  o mueble que sea reutilizable debera ser entregado bajo inventario al representante de la UPNFM en Gracias.</t>
  </si>
  <si>
    <t xml:space="preserve">corredizas, Franceliado por ambas caras, aluminio color bronce, pesado. Vidrio color bronce. </t>
  </si>
  <si>
    <t xml:space="preserve">abatibles de baños. Franceliado por ambas caras, aluminio color bronce, pesado. Vidrio color bronce. </t>
  </si>
  <si>
    <t xml:space="preserve">abatibles. Sobre techo, Franceliado por ambas caras, aluminio color bronce, pesado. Vidrio color bronce. </t>
  </si>
  <si>
    <t>GRADAS  EXTERNAS ACCESO SEGUNDA PLANTA</t>
  </si>
  <si>
    <t>ESTRUCTURA Y PAREDES 1P</t>
  </si>
  <si>
    <t>ACABADOS Y RECUBRIMIENTOS 1P</t>
  </si>
  <si>
    <t>INSTALACIONES ELECTRICAS DE LUZ Y FUERZA 1P</t>
  </si>
  <si>
    <t>VOZ Y DATOS. 1P</t>
  </si>
  <si>
    <t>INSTALACIONES HIDRAULICAS Y SANITARIAS 1P</t>
  </si>
  <si>
    <t>PUERTAS Y VENTANAS 1P</t>
  </si>
  <si>
    <t>PINTURAS 1P</t>
  </si>
  <si>
    <t>OBRAS EN SEGUNDA PLANTA</t>
  </si>
  <si>
    <t>ESTRUCTURAS Y PAREDES 2P</t>
  </si>
  <si>
    <t>PISOS 2P</t>
  </si>
  <si>
    <t>ACABADOS Y RECUBRIMIENTOS 2P</t>
  </si>
  <si>
    <t>INSTALACIONES ELECTRICAS DE LUZ Y FUERZA 2P</t>
  </si>
  <si>
    <t>VOZ Y DATOS 2P</t>
  </si>
  <si>
    <t>INSTALACIONES HIDRAULICAS 2P</t>
  </si>
  <si>
    <t>HERRERIA 2P</t>
  </si>
  <si>
    <t>PUERTAS Y VENTANAS 2P</t>
  </si>
  <si>
    <t>PINTURAS 2P</t>
  </si>
  <si>
    <t>El sellador deben ser 100% compatibles con la pintura calidad estandar solicitada.</t>
  </si>
  <si>
    <t>Barandal de Hierro,  para corredor Norte,  segun detalle, platina de 2 x 1/4 en pasamanos  y detalles de 1*3/16, postes de tubo de hierro negro diametro 2" apoyados en platina de 1/4, ed 3"3"</t>
  </si>
  <si>
    <t>con pasamanos metalico, dos piezas horizontales y postes a cada 1.50 mtrs. Incluye Antocrrosivo y pintura de aceite color negro ver detalle en planos</t>
  </si>
  <si>
    <t>Estas deben ser dees[lantadas como minimo a 1.50mts del Terreno natural, o hasta encontrar terreno apropiado y aprobado por el Supervisor</t>
  </si>
  <si>
    <t>Debe conectar las zapatas segun detalle en planos</t>
  </si>
  <si>
    <t>Relleno con material clasificado</t>
  </si>
  <si>
    <t>ventanales V3, Ventilacion e iluminacioon en vestibulo, PROYECTABLE</t>
  </si>
  <si>
    <t>Rehabilitacion de Instalaciones Hidraulicas</t>
  </si>
  <si>
    <t>Pintura tipo barniz con tinte Nogal Oscuro, en cielo imitacion machimbre,</t>
  </si>
  <si>
    <t>Pintura acrilica calidad standar tipo Protecto Estandar o similar, en  pared</t>
  </si>
  <si>
    <t>Resanes  en  paredes y boquetes rehabilitados.</t>
  </si>
  <si>
    <t>Puertas de tablero, madera de color,  acceso a baños</t>
  </si>
  <si>
    <t>divisiones internas, incluyen puertas con cerrojo de seguridad tipo pasador</t>
  </si>
  <si>
    <r>
      <t xml:space="preserve">Suministro e instalación de acometida eléctrica desde el tablero principal TP hasta el centro de carga CCE ubicado en el cuarto eléctrico, utilizando conductor calibre 2/0 por fase y neutro, y cable #4 para tierra (4x2/0 + 1x4GND) en ductería 2" (IMC superficial y PVC cédula 40 enterrado) con todos sus accesorios. </t>
    </r>
    <r>
      <rPr>
        <b/>
        <sz val="8"/>
        <rFont val="Calibri"/>
        <family val="2"/>
        <scheme val="minor"/>
      </rPr>
      <t>NOTA: Los centros de carga CCC y CCE deben quedar lo suficientemente separados para instalar en el futuro un interruptor de transferencia</t>
    </r>
  </si>
  <si>
    <r>
      <t xml:space="preserve">Rotulos con textos:  </t>
    </r>
    <r>
      <rPr>
        <b/>
        <sz val="8"/>
        <rFont val="Calibri"/>
        <family val="2"/>
        <scheme val="minor"/>
      </rPr>
      <t>"UNIVERSIDAD PEDAGOGICA NACIONAL FRANCISCO MORAZAN"</t>
    </r>
    <r>
      <rPr>
        <sz val="8"/>
        <rFont val="Calibri"/>
        <family val="2"/>
        <scheme val="minor"/>
      </rPr>
      <t xml:space="preserve">    </t>
    </r>
    <r>
      <rPr>
        <b/>
        <sz val="8"/>
        <rFont val="Calibri"/>
        <family val="2"/>
        <scheme val="minor"/>
      </rPr>
      <t>"SEDE UPNFM EN GRACIAS, LEMPIRA".</t>
    </r>
  </si>
  <si>
    <t>ceramica</t>
  </si>
  <si>
    <t>Pileta de aseo</t>
  </si>
  <si>
    <t>Pileta de Aseo</t>
  </si>
  <si>
    <t>Licitación Pública LPU-002-2014</t>
  </si>
  <si>
    <t>usar dos interruptores por aula, activando intercalado para economizar energia</t>
  </si>
  <si>
    <t>Todos los ductos deben colocarse bajo tierra, protegida adecuadamente, no se aceptará ninguna conexión aerea en el sitio</t>
  </si>
  <si>
    <t>de  dos tableros, para interiores tablero. Ver foto en catalogo adjunto</t>
  </si>
  <si>
    <t xml:space="preserve">conformación con tejas </t>
  </si>
  <si>
    <t>por lo menos a 5 kilometros del sitio de demolición.</t>
  </si>
  <si>
    <t>en baños de área administrativa</t>
  </si>
  <si>
    <t>de lámina de asbesto y vigas de madera</t>
  </si>
  <si>
    <t>de cerámica</t>
  </si>
  <si>
    <t>con pasamanos metálicos, dos piezas horizontales y postes a cada 1.50 mtrs. Incluye Antocrrosivo y pintura de aceite color negro. Igual diseño en en gradas y segunda planta edificio de aulas</t>
  </si>
  <si>
    <t>por lo menos a 5 kilómetros del sitio de demolición. Revisar las disposiciones locales</t>
  </si>
  <si>
    <t>con pasamanos metálicos, dos piezas horizontales y postes a cada 1.50 mtrs. Incluye Antocrrosivo y pintura de aceite color negro</t>
  </si>
</sst>
</file>

<file path=xl/styles.xml><?xml version="1.0" encoding="utf-8"?>
<styleSheet xmlns="http://schemas.openxmlformats.org/spreadsheetml/2006/main">
  <numFmts count="1">
    <numFmt numFmtId="164" formatCode="_(* #,##0.00_);_(* \(#,##0.00\);_(* &quot;-&quot;??_);_(@_)"/>
  </numFmts>
  <fonts count="5">
    <font>
      <sz val="11"/>
      <color theme="1"/>
      <name val="Calibri"/>
      <family val="2"/>
      <scheme val="minor"/>
    </font>
    <font>
      <sz val="12"/>
      <color theme="1"/>
      <name val="Calibri"/>
      <family val="2"/>
      <scheme val="minor"/>
    </font>
    <font>
      <sz val="11"/>
      <color theme="1"/>
      <name val="Calibri"/>
      <family val="2"/>
      <scheme val="minor"/>
    </font>
    <font>
      <sz val="8"/>
      <name val="Calibri"/>
      <family val="2"/>
      <scheme val="minor"/>
    </font>
    <font>
      <b/>
      <sz val="8"/>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xf numFmtId="164" fontId="2" fillId="0" borderId="0" applyFont="0" applyFill="0" applyBorder="0" applyAlignment="0" applyProtection="0"/>
  </cellStyleXfs>
  <cellXfs count="105">
    <xf numFmtId="0" fontId="0" fillId="0" borderId="0" xfId="0"/>
    <xf numFmtId="4" fontId="3" fillId="0" borderId="1" xfId="2" applyNumberFormat="1" applyFont="1" applyFill="1" applyBorder="1" applyAlignment="1">
      <alignment horizontal="right" vertical="top"/>
    </xf>
    <xf numFmtId="4" fontId="3" fillId="0" borderId="1" xfId="2" applyNumberFormat="1" applyFont="1" applyFill="1" applyBorder="1" applyAlignment="1">
      <alignment horizontal="right" vertical="top" wrapText="1"/>
    </xf>
    <xf numFmtId="2" fontId="3" fillId="0" borderId="1" xfId="2"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center" wrapText="1"/>
    </xf>
    <xf numFmtId="4" fontId="3" fillId="0" borderId="1" xfId="2" applyNumberFormat="1" applyFont="1" applyFill="1" applyBorder="1" applyAlignment="1">
      <alignment horizontal="right" wrapText="1"/>
    </xf>
    <xf numFmtId="4" fontId="3" fillId="0" borderId="1" xfId="2" applyNumberFormat="1" applyFont="1" applyFill="1" applyBorder="1" applyAlignment="1">
      <alignment horizontal="right"/>
    </xf>
    <xf numFmtId="0" fontId="3" fillId="0" borderId="1" xfId="0" applyFont="1" applyFill="1" applyBorder="1" applyAlignment="1">
      <alignment horizontal="center" wrapText="1"/>
    </xf>
    <xf numFmtId="2" fontId="3" fillId="0" borderId="1" xfId="2" applyNumberFormat="1" applyFont="1" applyFill="1" applyBorder="1" applyAlignment="1">
      <alignment horizontal="center" wrapText="1"/>
    </xf>
    <xf numFmtId="4" fontId="4" fillId="0" borderId="1" xfId="2" applyNumberFormat="1" applyFont="1" applyFill="1" applyBorder="1" applyAlignment="1">
      <alignment horizontal="right" vertical="top"/>
    </xf>
    <xf numFmtId="4" fontId="4" fillId="0" borderId="1" xfId="2" applyNumberFormat="1" applyFont="1" applyFill="1" applyBorder="1" applyAlignment="1">
      <alignment horizontal="right" vertical="top" wrapText="1"/>
    </xf>
    <xf numFmtId="4" fontId="4" fillId="0" borderId="1" xfId="2" applyNumberFormat="1" applyFont="1" applyFill="1" applyBorder="1" applyAlignment="1">
      <alignment horizontal="right" wrapText="1"/>
    </xf>
    <xf numFmtId="4" fontId="4" fillId="0" borderId="1" xfId="2" applyNumberFormat="1" applyFont="1" applyFill="1" applyBorder="1" applyAlignment="1">
      <alignment horizontal="right"/>
    </xf>
    <xf numFmtId="164" fontId="3" fillId="0" borderId="1" xfId="2" applyFont="1" applyFill="1" applyBorder="1" applyAlignment="1">
      <alignment horizontal="right"/>
    </xf>
    <xf numFmtId="164" fontId="4" fillId="0" borderId="4" xfId="2" applyFont="1" applyFill="1" applyBorder="1" applyAlignment="1">
      <alignment horizontal="right" vertical="top"/>
    </xf>
    <xf numFmtId="164" fontId="3" fillId="0" borderId="0" xfId="2" applyFont="1" applyFill="1" applyAlignment="1">
      <alignment horizontal="right" vertical="top"/>
    </xf>
    <xf numFmtId="164" fontId="4" fillId="0" borderId="0" xfId="2" applyFont="1" applyFill="1" applyAlignment="1">
      <alignment horizontal="right" vertical="top"/>
    </xf>
    <xf numFmtId="164" fontId="4" fillId="0" borderId="1" xfId="2" applyFont="1" applyFill="1" applyBorder="1" applyAlignment="1">
      <alignment horizontal="right" vertical="top"/>
    </xf>
    <xf numFmtId="164" fontId="3" fillId="0" borderId="1" xfId="2" applyFont="1" applyFill="1" applyBorder="1" applyAlignment="1">
      <alignment horizontal="right" vertical="top"/>
    </xf>
    <xf numFmtId="1" fontId="3" fillId="0" borderId="1" xfId="2" applyNumberFormat="1" applyFont="1" applyFill="1" applyBorder="1" applyAlignment="1">
      <alignment horizontal="left" vertical="top"/>
    </xf>
    <xf numFmtId="2" fontId="3" fillId="0" borderId="1" xfId="2" applyNumberFormat="1" applyFont="1" applyFill="1" applyBorder="1" applyAlignment="1">
      <alignment horizontal="center" vertical="top" wrapText="1"/>
    </xf>
    <xf numFmtId="2" fontId="3" fillId="0" borderId="0" xfId="2" applyNumberFormat="1" applyFont="1" applyFill="1" applyAlignment="1">
      <alignment vertical="top"/>
    </xf>
    <xf numFmtId="2" fontId="3" fillId="0" borderId="1" xfId="2" applyNumberFormat="1" applyFont="1" applyFill="1" applyBorder="1" applyAlignment="1">
      <alignment horizontal="center"/>
    </xf>
    <xf numFmtId="2" fontId="4" fillId="0" borderId="1" xfId="2" applyNumberFormat="1" applyFont="1" applyFill="1" applyBorder="1" applyAlignment="1">
      <alignment horizontal="left" vertical="top" wrapText="1"/>
    </xf>
    <xf numFmtId="2" fontId="3" fillId="0" borderId="1" xfId="2" applyNumberFormat="1" applyFont="1" applyFill="1" applyBorder="1" applyAlignment="1">
      <alignment horizontal="center" vertical="top"/>
    </xf>
    <xf numFmtId="2" fontId="3" fillId="0" borderId="1" xfId="2" applyNumberFormat="1" applyFont="1" applyFill="1" applyBorder="1" applyAlignment="1">
      <alignment vertical="top" wrapText="1"/>
    </xf>
    <xf numFmtId="2" fontId="4" fillId="0" borderId="6" xfId="2" applyNumberFormat="1" applyFont="1" applyFill="1" applyBorder="1" applyAlignment="1">
      <alignment horizontal="center" vertical="top" wrapText="1"/>
    </xf>
    <xf numFmtId="164" fontId="3" fillId="0" borderId="0" xfId="2" applyFont="1" applyFill="1" applyBorder="1" applyAlignment="1">
      <alignment horizontal="right" vertical="top"/>
    </xf>
    <xf numFmtId="2" fontId="3" fillId="0" borderId="6" xfId="2" applyNumberFormat="1" applyFont="1" applyFill="1" applyBorder="1" applyAlignment="1">
      <alignment vertical="top"/>
    </xf>
    <xf numFmtId="164" fontId="4" fillId="0" borderId="8" xfId="2" applyFont="1" applyFill="1" applyBorder="1" applyAlignment="1">
      <alignment horizontal="right" vertical="top"/>
    </xf>
    <xf numFmtId="164" fontId="4" fillId="0" borderId="0" xfId="2" applyFont="1" applyFill="1" applyBorder="1" applyAlignment="1">
      <alignment horizontal="right" vertical="top"/>
    </xf>
    <xf numFmtId="2" fontId="4" fillId="0" borderId="12" xfId="2" applyNumberFormat="1" applyFont="1" applyFill="1" applyBorder="1" applyAlignment="1">
      <alignment horizontal="right" vertical="top" wrapText="1"/>
    </xf>
    <xf numFmtId="1" fontId="4" fillId="0" borderId="3" xfId="2" applyNumberFormat="1" applyFont="1" applyFill="1" applyBorder="1" applyAlignment="1">
      <alignment horizontal="left" vertical="top"/>
    </xf>
    <xf numFmtId="2" fontId="4" fillId="0" borderId="4" xfId="2" applyNumberFormat="1" applyFont="1" applyFill="1" applyBorder="1" applyAlignment="1">
      <alignment horizontal="left" vertical="top" wrapText="1"/>
    </xf>
    <xf numFmtId="2" fontId="4" fillId="0" borderId="4" xfId="2" applyNumberFormat="1" applyFont="1" applyFill="1" applyBorder="1" applyAlignment="1">
      <alignment horizontal="center" vertical="top"/>
    </xf>
    <xf numFmtId="4" fontId="4" fillId="0" borderId="4" xfId="2" applyNumberFormat="1" applyFont="1" applyFill="1" applyBorder="1" applyAlignment="1">
      <alignment horizontal="right"/>
    </xf>
    <xf numFmtId="2" fontId="4" fillId="0" borderId="5" xfId="2" applyNumberFormat="1" applyFont="1" applyFill="1" applyBorder="1" applyAlignment="1">
      <alignment horizontal="center" vertical="top" wrapText="1"/>
    </xf>
    <xf numFmtId="1" fontId="3" fillId="0" borderId="0" xfId="2" applyNumberFormat="1" applyFont="1" applyFill="1" applyAlignment="1">
      <alignment horizontal="left" vertical="top"/>
    </xf>
    <xf numFmtId="2" fontId="4" fillId="0" borderId="0" xfId="2" applyNumberFormat="1" applyFont="1" applyFill="1" applyAlignment="1">
      <alignment horizontal="left" vertical="top" wrapText="1"/>
    </xf>
    <xf numFmtId="2" fontId="4" fillId="0" borderId="0" xfId="2" applyNumberFormat="1" applyFont="1" applyFill="1" applyAlignment="1">
      <alignment horizontal="left" vertical="top"/>
    </xf>
    <xf numFmtId="4" fontId="3" fillId="0" borderId="0" xfId="2" applyNumberFormat="1" applyFont="1" applyFill="1" applyAlignment="1">
      <alignment horizontal="right"/>
    </xf>
    <xf numFmtId="2" fontId="3" fillId="0" borderId="0" xfId="2" applyNumberFormat="1" applyFont="1" applyFill="1" applyAlignment="1">
      <alignment vertical="top" wrapText="1"/>
    </xf>
    <xf numFmtId="2" fontId="3" fillId="0" borderId="0" xfId="2" applyNumberFormat="1" applyFont="1" applyFill="1" applyAlignment="1">
      <alignment horizontal="left" vertical="top" wrapText="1"/>
    </xf>
    <xf numFmtId="2" fontId="4" fillId="0" borderId="0" xfId="2" applyNumberFormat="1" applyFont="1" applyFill="1" applyAlignment="1">
      <alignment horizontal="center" vertical="top"/>
    </xf>
    <xf numFmtId="164" fontId="4" fillId="0" borderId="0" xfId="2" applyFont="1" applyFill="1" applyAlignment="1">
      <alignment horizontal="center" vertical="top"/>
    </xf>
    <xf numFmtId="1" fontId="4" fillId="0" borderId="1" xfId="2" applyNumberFormat="1" applyFont="1" applyFill="1" applyBorder="1" applyAlignment="1">
      <alignment horizontal="left" vertical="top" wrapText="1"/>
    </xf>
    <xf numFmtId="2" fontId="4" fillId="0" borderId="1" xfId="2" applyNumberFormat="1" applyFont="1" applyFill="1" applyBorder="1" applyAlignment="1">
      <alignment horizontal="center" vertical="top"/>
    </xf>
    <xf numFmtId="1" fontId="4" fillId="0" borderId="1" xfId="2" applyNumberFormat="1" applyFont="1" applyFill="1" applyBorder="1" applyAlignment="1">
      <alignment horizontal="left" vertical="top"/>
    </xf>
    <xf numFmtId="1" fontId="4" fillId="0" borderId="1" xfId="2" applyNumberFormat="1" applyFont="1" applyFill="1" applyBorder="1" applyAlignment="1">
      <alignment horizontal="left"/>
    </xf>
    <xf numFmtId="1" fontId="3" fillId="0" borderId="1" xfId="0" applyNumberFormat="1" applyFont="1" applyFill="1" applyBorder="1" applyAlignment="1">
      <alignment horizontal="left" vertical="top" wrapText="1"/>
    </xf>
    <xf numFmtId="0" fontId="3" fillId="0" borderId="0" xfId="0" applyFont="1" applyFill="1"/>
    <xf numFmtId="2" fontId="3" fillId="0" borderId="1" xfId="2" applyNumberFormat="1" applyFont="1" applyFill="1" applyBorder="1" applyAlignment="1">
      <alignment horizontal="left" vertical="top"/>
    </xf>
    <xf numFmtId="2" fontId="4" fillId="0" borderId="1" xfId="2" applyNumberFormat="1" applyFont="1" applyFill="1" applyBorder="1" applyAlignment="1">
      <alignment horizontal="right" vertical="top" wrapText="1"/>
    </xf>
    <xf numFmtId="2" fontId="4" fillId="0" borderId="1" xfId="2" applyNumberFormat="1" applyFont="1" applyFill="1" applyBorder="1" applyAlignment="1">
      <alignment horizontal="center" vertical="top" wrapText="1"/>
    </xf>
    <xf numFmtId="4" fontId="3" fillId="0" borderId="1" xfId="2" applyNumberFormat="1" applyFont="1" applyFill="1" applyBorder="1" applyAlignment="1"/>
    <xf numFmtId="2" fontId="4" fillId="0" borderId="1" xfId="2" applyNumberFormat="1" applyFont="1" applyFill="1" applyBorder="1" applyAlignment="1">
      <alignment horizontal="center" wrapText="1"/>
    </xf>
    <xf numFmtId="4" fontId="3" fillId="0" borderId="1" xfId="2" quotePrefix="1" applyNumberFormat="1" applyFont="1" applyFill="1" applyBorder="1" applyAlignment="1">
      <alignment horizontal="right"/>
    </xf>
    <xf numFmtId="0" fontId="3" fillId="0" borderId="1" xfId="0" applyFont="1" applyFill="1" applyBorder="1" applyAlignment="1">
      <alignment vertical="top" wrapText="1"/>
    </xf>
    <xf numFmtId="4" fontId="4" fillId="0" borderId="1" xfId="2" quotePrefix="1" applyNumberFormat="1" applyFont="1" applyFill="1" applyBorder="1" applyAlignment="1">
      <alignment horizontal="right" wrapText="1"/>
    </xf>
    <xf numFmtId="4" fontId="3" fillId="0" borderId="1" xfId="2" applyNumberFormat="1" applyFont="1" applyFill="1" applyBorder="1" applyAlignment="1">
      <alignment horizontal="center" vertical="top" wrapText="1"/>
    </xf>
    <xf numFmtId="4" fontId="4" fillId="0" borderId="1" xfId="2" applyNumberFormat="1" applyFont="1" applyFill="1" applyBorder="1" applyAlignment="1">
      <alignment horizontal="center" vertical="top" wrapText="1"/>
    </xf>
    <xf numFmtId="4" fontId="3" fillId="0" borderId="1" xfId="2" applyNumberFormat="1" applyFont="1" applyFill="1" applyBorder="1" applyAlignment="1">
      <alignment horizontal="center" vertical="top"/>
    </xf>
    <xf numFmtId="2" fontId="4" fillId="0" borderId="1" xfId="2" applyNumberFormat="1" applyFont="1" applyFill="1" applyBorder="1" applyAlignment="1">
      <alignment horizontal="center"/>
    </xf>
    <xf numFmtId="2" fontId="4" fillId="0" borderId="1" xfId="2" applyNumberFormat="1" applyFont="1" applyFill="1" applyBorder="1" applyAlignment="1">
      <alignment vertical="top" wrapText="1"/>
    </xf>
    <xf numFmtId="2" fontId="4" fillId="0" borderId="0" xfId="2" applyNumberFormat="1" applyFont="1" applyFill="1" applyAlignment="1">
      <alignment vertical="top"/>
    </xf>
    <xf numFmtId="2" fontId="3" fillId="0" borderId="15" xfId="2" applyNumberFormat="1" applyFont="1" applyFill="1" applyBorder="1" applyAlignment="1">
      <alignment vertical="top"/>
    </xf>
    <xf numFmtId="2" fontId="4" fillId="0" borderId="1" xfId="2" applyNumberFormat="1" applyFont="1" applyFill="1" applyBorder="1" applyAlignment="1">
      <alignment horizontal="right" vertical="top"/>
    </xf>
    <xf numFmtId="2" fontId="4" fillId="0" borderId="1" xfId="2" applyNumberFormat="1" applyFont="1" applyFill="1" applyBorder="1" applyAlignment="1">
      <alignment horizontal="left" vertical="top"/>
    </xf>
    <xf numFmtId="4" fontId="3" fillId="0" borderId="1" xfId="0" applyNumberFormat="1" applyFont="1" applyFill="1" applyBorder="1" applyAlignment="1">
      <alignment horizontal="right"/>
    </xf>
    <xf numFmtId="1" fontId="4" fillId="0" borderId="16" xfId="2" applyNumberFormat="1" applyFont="1" applyFill="1" applyBorder="1" applyAlignment="1">
      <alignment horizontal="left" vertical="top" wrapText="1"/>
    </xf>
    <xf numFmtId="1" fontId="4" fillId="0" borderId="6" xfId="2" applyNumberFormat="1" applyFont="1" applyFill="1" applyBorder="1" applyAlignment="1">
      <alignment horizontal="left" vertical="top" wrapText="1"/>
    </xf>
    <xf numFmtId="2" fontId="4" fillId="0" borderId="6" xfId="2" applyNumberFormat="1" applyFont="1" applyFill="1" applyBorder="1" applyAlignment="1">
      <alignment horizontal="center" wrapText="1"/>
    </xf>
    <xf numFmtId="1" fontId="4" fillId="0" borderId="0" xfId="2" applyNumberFormat="1" applyFont="1" applyFill="1" applyBorder="1" applyAlignment="1">
      <alignment horizontal="center" vertical="top" wrapText="1"/>
    </xf>
    <xf numFmtId="2" fontId="3" fillId="0" borderId="0" xfId="2" applyNumberFormat="1" applyFont="1" applyFill="1" applyBorder="1" applyAlignment="1">
      <alignment horizontal="left" vertical="top" wrapText="1"/>
    </xf>
    <xf numFmtId="2" fontId="3" fillId="0" borderId="0" xfId="2" applyNumberFormat="1" applyFont="1" applyFill="1" applyBorder="1" applyAlignment="1">
      <alignment horizontal="center" vertical="top"/>
    </xf>
    <xf numFmtId="4" fontId="4" fillId="0" borderId="0" xfId="2" applyNumberFormat="1" applyFont="1" applyFill="1" applyBorder="1" applyAlignment="1">
      <alignment horizontal="right"/>
    </xf>
    <xf numFmtId="1" fontId="4" fillId="0" borderId="0" xfId="2" applyNumberFormat="1" applyFont="1" applyFill="1" applyAlignment="1">
      <alignment horizontal="center" vertical="top" wrapText="1"/>
    </xf>
    <xf numFmtId="2" fontId="3" fillId="0" borderId="0" xfId="2" applyNumberFormat="1" applyFont="1" applyFill="1" applyAlignment="1">
      <alignment horizontal="center" vertical="top"/>
    </xf>
    <xf numFmtId="4" fontId="4" fillId="0" borderId="0" xfId="2" applyNumberFormat="1" applyFont="1" applyFill="1" applyAlignment="1">
      <alignment horizontal="right"/>
    </xf>
    <xf numFmtId="4" fontId="4" fillId="0" borderId="0" xfId="2" applyNumberFormat="1" applyFont="1" applyFill="1" applyAlignment="1">
      <alignment horizontal="right" wrapText="1"/>
    </xf>
    <xf numFmtId="1" fontId="3" fillId="0" borderId="0" xfId="2" applyNumberFormat="1" applyFont="1" applyFill="1" applyAlignment="1">
      <alignment horizontal="left" vertical="top" wrapText="1"/>
    </xf>
    <xf numFmtId="1" fontId="3" fillId="0" borderId="6" xfId="2" applyNumberFormat="1" applyFont="1" applyFill="1" applyBorder="1" applyAlignment="1">
      <alignment horizontal="left" vertical="top"/>
    </xf>
    <xf numFmtId="2" fontId="4" fillId="0" borderId="6" xfId="2" applyNumberFormat="1" applyFont="1" applyFill="1" applyBorder="1" applyAlignment="1">
      <alignment horizontal="left" vertical="top" wrapText="1"/>
    </xf>
    <xf numFmtId="2" fontId="3" fillId="0" borderId="6" xfId="2" applyNumberFormat="1" applyFont="1" applyFill="1" applyBorder="1" applyAlignment="1">
      <alignment horizontal="center" vertical="top"/>
    </xf>
    <xf numFmtId="4" fontId="4" fillId="0" borderId="6" xfId="2" applyNumberFormat="1" applyFont="1" applyFill="1" applyBorder="1" applyAlignment="1">
      <alignment horizontal="right"/>
    </xf>
    <xf numFmtId="1" fontId="4" fillId="0" borderId="7" xfId="2" applyNumberFormat="1" applyFont="1" applyFill="1" applyBorder="1" applyAlignment="1">
      <alignment horizontal="center" vertical="top"/>
    </xf>
    <xf numFmtId="2" fontId="4" fillId="0" borderId="8" xfId="2" applyNumberFormat="1" applyFont="1" applyFill="1" applyBorder="1" applyAlignment="1">
      <alignment horizontal="left" vertical="top" wrapText="1"/>
    </xf>
    <xf numFmtId="2" fontId="4" fillId="0" borderId="8" xfId="2" applyNumberFormat="1" applyFont="1" applyFill="1" applyBorder="1" applyAlignment="1">
      <alignment horizontal="center" vertical="top"/>
    </xf>
    <xf numFmtId="4" fontId="4" fillId="0" borderId="9" xfId="2" applyNumberFormat="1" applyFont="1" applyFill="1" applyBorder="1" applyAlignment="1">
      <alignment horizontal="right" wrapText="1"/>
    </xf>
    <xf numFmtId="1" fontId="4" fillId="0" borderId="10" xfId="2" applyNumberFormat="1" applyFont="1" applyFill="1" applyBorder="1" applyAlignment="1">
      <alignment horizontal="center" vertical="top"/>
    </xf>
    <xf numFmtId="2" fontId="4" fillId="0" borderId="0" xfId="2" applyNumberFormat="1" applyFont="1" applyFill="1" applyBorder="1" applyAlignment="1">
      <alignment horizontal="left" vertical="top" wrapText="1"/>
    </xf>
    <xf numFmtId="2" fontId="4" fillId="0" borderId="0" xfId="2" applyNumberFormat="1" applyFont="1" applyFill="1" applyBorder="1" applyAlignment="1">
      <alignment horizontal="center" vertical="top"/>
    </xf>
    <xf numFmtId="4" fontId="4" fillId="0" borderId="11" xfId="2" applyNumberFormat="1" applyFont="1" applyFill="1" applyBorder="1" applyAlignment="1">
      <alignment horizontal="right"/>
    </xf>
    <xf numFmtId="1" fontId="3" fillId="0" borderId="10" xfId="2" applyNumberFormat="1" applyFont="1" applyFill="1" applyBorder="1" applyAlignment="1">
      <alignment horizontal="left" vertical="top"/>
    </xf>
    <xf numFmtId="1" fontId="3" fillId="0" borderId="14" xfId="2" applyNumberFormat="1" applyFont="1" applyFill="1" applyBorder="1" applyAlignment="1">
      <alignment horizontal="left" vertical="top"/>
    </xf>
    <xf numFmtId="2" fontId="4" fillId="0" borderId="12" xfId="2" applyNumberFormat="1" applyFont="1" applyFill="1" applyBorder="1" applyAlignment="1">
      <alignment vertical="top" wrapText="1"/>
    </xf>
    <xf numFmtId="2" fontId="4" fillId="0" borderId="12" xfId="2" applyNumberFormat="1" applyFont="1" applyFill="1" applyBorder="1" applyAlignment="1">
      <alignment horizontal="center" vertical="top"/>
    </xf>
    <xf numFmtId="164" fontId="4" fillId="0" borderId="12" xfId="2" applyFont="1" applyFill="1" applyBorder="1" applyAlignment="1">
      <alignment horizontal="right" vertical="top"/>
    </xf>
    <xf numFmtId="4" fontId="4" fillId="0" borderId="13" xfId="2" applyNumberFormat="1" applyFont="1" applyFill="1" applyBorder="1" applyAlignment="1">
      <alignment horizontal="right"/>
    </xf>
    <xf numFmtId="2" fontId="4" fillId="0" borderId="3" xfId="2" applyNumberFormat="1" applyFont="1" applyFill="1" applyBorder="1" applyAlignment="1">
      <alignment horizontal="center" vertical="top" wrapText="1"/>
    </xf>
    <xf numFmtId="2" fontId="4" fillId="0" borderId="4" xfId="2" applyNumberFormat="1" applyFont="1" applyFill="1" applyBorder="1" applyAlignment="1">
      <alignment horizontal="center" vertical="top" wrapText="1"/>
    </xf>
    <xf numFmtId="2" fontId="4" fillId="0" borderId="5" xfId="2" applyNumberFormat="1" applyFont="1" applyFill="1" applyBorder="1" applyAlignment="1">
      <alignment horizontal="center" vertical="top" wrapText="1"/>
    </xf>
    <xf numFmtId="1" fontId="4" fillId="0" borderId="0" xfId="2" applyNumberFormat="1" applyFont="1" applyFill="1" applyAlignment="1">
      <alignment horizontal="center"/>
    </xf>
    <xf numFmtId="2" fontId="4" fillId="0" borderId="2" xfId="2" applyNumberFormat="1" applyFont="1" applyFill="1" applyBorder="1" applyAlignment="1">
      <alignment horizontal="center" vertical="top" wrapText="1"/>
    </xf>
  </cellXfs>
  <cellStyles count="3">
    <cellStyle name="Millares"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47"/>
  <sheetViews>
    <sheetView tabSelected="1" topLeftCell="A220" zoomScaleNormal="100" workbookViewId="0">
      <selection activeCell="D447" sqref="D447"/>
    </sheetView>
  </sheetViews>
  <sheetFormatPr baseColWidth="10" defaultColWidth="11.42578125" defaultRowHeight="11.25"/>
  <cols>
    <col min="1" max="1" width="4.7109375" style="38" customWidth="1"/>
    <col min="2" max="2" width="34.85546875" style="43" customWidth="1"/>
    <col min="3" max="3" width="6.28515625" style="78" customWidth="1"/>
    <col min="4" max="4" width="8.85546875" style="16" customWidth="1"/>
    <col min="5" max="5" width="10.28515625" style="16" customWidth="1"/>
    <col min="6" max="6" width="13.28515625" style="41" customWidth="1"/>
    <col min="7" max="7" width="24.42578125" style="42" customWidth="1"/>
    <col min="8" max="8" width="9.85546875" style="22" bestFit="1" customWidth="1"/>
    <col min="9" max="16384" width="11.42578125" style="22"/>
  </cols>
  <sheetData>
    <row r="1" spans="1:7" ht="12" thickBot="1">
      <c r="A1" s="33" t="s">
        <v>35</v>
      </c>
      <c r="B1" s="34"/>
      <c r="C1" s="35"/>
      <c r="D1" s="15"/>
      <c r="E1" s="15"/>
      <c r="F1" s="36"/>
      <c r="G1" s="37"/>
    </row>
    <row r="2" spans="1:7">
      <c r="B2" s="39" t="s">
        <v>26</v>
      </c>
      <c r="C2" s="40" t="s">
        <v>142</v>
      </c>
    </row>
    <row r="3" spans="1:7">
      <c r="B3" s="39" t="s">
        <v>27</v>
      </c>
      <c r="C3" s="40" t="s">
        <v>34</v>
      </c>
    </row>
    <row r="4" spans="1:7">
      <c r="A4" s="103" t="s">
        <v>347</v>
      </c>
      <c r="B4" s="103"/>
      <c r="C4" s="103"/>
      <c r="D4" s="103"/>
      <c r="E4" s="103"/>
      <c r="F4" s="103"/>
      <c r="G4" s="103"/>
    </row>
    <row r="5" spans="1:7">
      <c r="C5" s="44"/>
      <c r="D5" s="45" t="s">
        <v>417</v>
      </c>
      <c r="E5" s="17"/>
      <c r="G5" s="43"/>
    </row>
    <row r="6" spans="1:7" ht="21" customHeight="1">
      <c r="A6" s="46" t="s">
        <v>376</v>
      </c>
      <c r="B6" s="24" t="s">
        <v>28</v>
      </c>
      <c r="C6" s="47" t="s">
        <v>29</v>
      </c>
      <c r="D6" s="18" t="s">
        <v>30</v>
      </c>
      <c r="E6" s="18" t="s">
        <v>31</v>
      </c>
      <c r="F6" s="13" t="s">
        <v>32</v>
      </c>
      <c r="G6" s="24" t="s">
        <v>33</v>
      </c>
    </row>
    <row r="7" spans="1:7">
      <c r="A7" s="20"/>
      <c r="B7" s="3"/>
      <c r="C7" s="25"/>
      <c r="D7" s="19"/>
      <c r="E7" s="19"/>
      <c r="F7" s="7"/>
      <c r="G7" s="3"/>
    </row>
    <row r="8" spans="1:7">
      <c r="A8" s="48" t="s">
        <v>59</v>
      </c>
      <c r="B8" s="24" t="s">
        <v>49</v>
      </c>
      <c r="C8" s="47"/>
      <c r="D8" s="18"/>
      <c r="E8" s="18"/>
      <c r="F8" s="13" t="s">
        <v>78</v>
      </c>
      <c r="G8" s="24"/>
    </row>
    <row r="9" spans="1:7">
      <c r="A9" s="48">
        <v>1</v>
      </c>
      <c r="B9" s="49" t="s">
        <v>79</v>
      </c>
      <c r="C9" s="47"/>
      <c r="D9" s="10"/>
      <c r="E9" s="10"/>
      <c r="F9" s="13"/>
      <c r="G9" s="24"/>
    </row>
    <row r="10" spans="1:7" ht="22.5">
      <c r="A10" s="20">
        <f>A9+1</f>
        <v>2</v>
      </c>
      <c r="B10" s="3" t="s">
        <v>2</v>
      </c>
      <c r="C10" s="9" t="s">
        <v>0</v>
      </c>
      <c r="D10" s="6">
        <v>500</v>
      </c>
      <c r="E10" s="6"/>
      <c r="F10" s="6"/>
      <c r="G10" s="3" t="s">
        <v>1</v>
      </c>
    </row>
    <row r="11" spans="1:7">
      <c r="A11" s="20">
        <f>A10+1</f>
        <v>3</v>
      </c>
      <c r="B11" s="3" t="s">
        <v>3</v>
      </c>
      <c r="C11" s="9" t="s">
        <v>0</v>
      </c>
      <c r="D11" s="6">
        <v>348</v>
      </c>
      <c r="E11" s="6"/>
      <c r="F11" s="6"/>
      <c r="G11" s="3" t="s">
        <v>6</v>
      </c>
    </row>
    <row r="12" spans="1:7">
      <c r="A12" s="20">
        <f t="shared" ref="A12:A20" si="0">A11+1</f>
        <v>4</v>
      </c>
      <c r="B12" s="3" t="s">
        <v>4</v>
      </c>
      <c r="C12" s="9" t="s">
        <v>5</v>
      </c>
      <c r="D12" s="6">
        <v>95</v>
      </c>
      <c r="E12" s="6"/>
      <c r="F12" s="6"/>
      <c r="G12" s="3"/>
    </row>
    <row r="13" spans="1:7">
      <c r="A13" s="20">
        <f t="shared" si="0"/>
        <v>5</v>
      </c>
      <c r="B13" s="3" t="s">
        <v>36</v>
      </c>
      <c r="C13" s="9" t="s">
        <v>5</v>
      </c>
      <c r="D13" s="6">
        <v>103</v>
      </c>
      <c r="E13" s="6"/>
      <c r="F13" s="6"/>
      <c r="G13" s="3"/>
    </row>
    <row r="14" spans="1:7" ht="33.75">
      <c r="A14" s="20">
        <f t="shared" si="0"/>
        <v>6</v>
      </c>
      <c r="B14" s="3" t="s">
        <v>64</v>
      </c>
      <c r="C14" s="9" t="s">
        <v>7</v>
      </c>
      <c r="D14" s="6">
        <v>56</v>
      </c>
      <c r="E14" s="6"/>
      <c r="F14" s="6"/>
      <c r="G14" s="3" t="s">
        <v>427</v>
      </c>
    </row>
    <row r="15" spans="1:7" ht="22.5">
      <c r="A15" s="20">
        <f t="shared" si="0"/>
        <v>7</v>
      </c>
      <c r="B15" s="3" t="s">
        <v>65</v>
      </c>
      <c r="C15" s="9" t="s">
        <v>0</v>
      </c>
      <c r="D15" s="6">
        <v>367.5</v>
      </c>
      <c r="E15" s="6"/>
      <c r="F15" s="6"/>
      <c r="G15" s="3" t="s">
        <v>66</v>
      </c>
    </row>
    <row r="16" spans="1:7">
      <c r="A16" s="20">
        <f t="shared" si="0"/>
        <v>8</v>
      </c>
      <c r="B16" s="3" t="s">
        <v>52</v>
      </c>
      <c r="C16" s="9" t="s">
        <v>8</v>
      </c>
      <c r="D16" s="6">
        <v>6</v>
      </c>
      <c r="E16" s="6"/>
      <c r="F16" s="6"/>
      <c r="G16" s="3" t="s">
        <v>39</v>
      </c>
    </row>
    <row r="17" spans="1:7" ht="22.5">
      <c r="A17" s="20">
        <f t="shared" si="0"/>
        <v>9</v>
      </c>
      <c r="B17" s="3" t="s">
        <v>363</v>
      </c>
      <c r="C17" s="9" t="s">
        <v>51</v>
      </c>
      <c r="D17" s="6">
        <v>12</v>
      </c>
      <c r="E17" s="6"/>
      <c r="F17" s="6"/>
      <c r="G17" s="3" t="s">
        <v>364</v>
      </c>
    </row>
    <row r="18" spans="1:7" ht="22.5">
      <c r="A18" s="20">
        <f t="shared" si="0"/>
        <v>10</v>
      </c>
      <c r="B18" s="3" t="s">
        <v>37</v>
      </c>
      <c r="C18" s="9" t="s">
        <v>0</v>
      </c>
      <c r="D18" s="6">
        <v>10</v>
      </c>
      <c r="E18" s="6"/>
      <c r="F18" s="6"/>
      <c r="G18" s="3" t="s">
        <v>67</v>
      </c>
    </row>
    <row r="19" spans="1:7">
      <c r="A19" s="20">
        <f t="shared" si="0"/>
        <v>11</v>
      </c>
      <c r="B19" s="3" t="s">
        <v>224</v>
      </c>
      <c r="C19" s="9" t="s">
        <v>225</v>
      </c>
      <c r="D19" s="6">
        <v>150</v>
      </c>
      <c r="E19" s="6"/>
      <c r="F19" s="6"/>
      <c r="G19" s="3" t="s">
        <v>226</v>
      </c>
    </row>
    <row r="20" spans="1:7">
      <c r="A20" s="20">
        <f t="shared" si="0"/>
        <v>12</v>
      </c>
      <c r="B20" s="3" t="s">
        <v>10</v>
      </c>
      <c r="C20" s="9" t="s">
        <v>8</v>
      </c>
      <c r="D20" s="6">
        <v>18</v>
      </c>
      <c r="E20" s="6"/>
      <c r="F20" s="6"/>
      <c r="G20" s="3" t="s">
        <v>38</v>
      </c>
    </row>
    <row r="21" spans="1:7" ht="45">
      <c r="A21" s="20"/>
      <c r="B21" s="3"/>
      <c r="C21" s="21"/>
      <c r="D21" s="2"/>
      <c r="E21" s="2"/>
      <c r="F21" s="6"/>
      <c r="G21" s="24" t="s">
        <v>377</v>
      </c>
    </row>
    <row r="22" spans="1:7">
      <c r="A22" s="48" t="s">
        <v>80</v>
      </c>
      <c r="B22" s="24"/>
      <c r="C22" s="47" t="s">
        <v>29</v>
      </c>
      <c r="D22" s="18" t="s">
        <v>30</v>
      </c>
      <c r="E22" s="18" t="s">
        <v>31</v>
      </c>
      <c r="F22" s="13" t="s">
        <v>32</v>
      </c>
      <c r="G22" s="24" t="s">
        <v>33</v>
      </c>
    </row>
    <row r="23" spans="1:7" s="51" customFormat="1" ht="33.75">
      <c r="A23" s="50">
        <f>A20+1</f>
        <v>13</v>
      </c>
      <c r="B23" s="4" t="s">
        <v>206</v>
      </c>
      <c r="C23" s="8" t="s">
        <v>24</v>
      </c>
      <c r="D23" s="6">
        <v>86.8</v>
      </c>
      <c r="E23" s="6"/>
      <c r="F23" s="6"/>
      <c r="G23" s="5"/>
    </row>
    <row r="24" spans="1:7" s="51" customFormat="1" ht="33.75">
      <c r="A24" s="50">
        <f>A23+1</f>
        <v>14</v>
      </c>
      <c r="B24" s="4" t="s">
        <v>157</v>
      </c>
      <c r="C24" s="8" t="s">
        <v>24</v>
      </c>
      <c r="D24" s="6">
        <v>83.13</v>
      </c>
      <c r="E24" s="6"/>
      <c r="F24" s="6"/>
      <c r="G24" s="5"/>
    </row>
    <row r="25" spans="1:7" s="51" customFormat="1" ht="56.25">
      <c r="A25" s="50">
        <f t="shared" ref="A25:A39" si="1">A24+1</f>
        <v>15</v>
      </c>
      <c r="B25" s="4" t="s">
        <v>207</v>
      </c>
      <c r="C25" s="9" t="s">
        <v>86</v>
      </c>
      <c r="D25" s="6">
        <v>31</v>
      </c>
      <c r="E25" s="6"/>
      <c r="F25" s="6"/>
      <c r="G25" s="5" t="s">
        <v>402</v>
      </c>
    </row>
    <row r="26" spans="1:7" s="51" customFormat="1" ht="56.25">
      <c r="A26" s="50">
        <f t="shared" si="1"/>
        <v>16</v>
      </c>
      <c r="B26" s="4" t="s">
        <v>208</v>
      </c>
      <c r="C26" s="9" t="s">
        <v>86</v>
      </c>
      <c r="D26" s="6">
        <v>22</v>
      </c>
      <c r="E26" s="6"/>
      <c r="F26" s="6"/>
      <c r="G26" s="5" t="s">
        <v>402</v>
      </c>
    </row>
    <row r="27" spans="1:7" s="51" customFormat="1" ht="33.75">
      <c r="A27" s="50">
        <f t="shared" si="1"/>
        <v>17</v>
      </c>
      <c r="B27" s="4" t="s">
        <v>223</v>
      </c>
      <c r="C27" s="9" t="s">
        <v>24</v>
      </c>
      <c r="D27" s="6">
        <v>170.41</v>
      </c>
      <c r="E27" s="6"/>
      <c r="F27" s="6"/>
      <c r="G27" s="5" t="s">
        <v>403</v>
      </c>
    </row>
    <row r="28" spans="1:7" ht="22.5">
      <c r="A28" s="50">
        <f t="shared" si="1"/>
        <v>18</v>
      </c>
      <c r="B28" s="3" t="s">
        <v>47</v>
      </c>
      <c r="C28" s="9" t="s">
        <v>11</v>
      </c>
      <c r="D28" s="6">
        <v>35</v>
      </c>
      <c r="E28" s="6"/>
      <c r="F28" s="6"/>
      <c r="G28" s="3" t="s">
        <v>48</v>
      </c>
    </row>
    <row r="29" spans="1:7" ht="22.5">
      <c r="A29" s="50">
        <f t="shared" si="1"/>
        <v>19</v>
      </c>
      <c r="B29" s="3" t="s">
        <v>404</v>
      </c>
      <c r="C29" s="9" t="s">
        <v>11</v>
      </c>
      <c r="D29" s="6">
        <v>70</v>
      </c>
      <c r="E29" s="6"/>
      <c r="F29" s="6"/>
      <c r="G29" s="3" t="s">
        <v>351</v>
      </c>
    </row>
    <row r="30" spans="1:7" ht="157.5">
      <c r="A30" s="50">
        <f t="shared" si="1"/>
        <v>20</v>
      </c>
      <c r="B30" s="3" t="s">
        <v>209</v>
      </c>
      <c r="C30" s="9" t="s">
        <v>24</v>
      </c>
      <c r="D30" s="6">
        <v>115.21</v>
      </c>
      <c r="E30" s="6"/>
      <c r="F30" s="6"/>
      <c r="G30" s="3" t="s">
        <v>211</v>
      </c>
    </row>
    <row r="31" spans="1:7" ht="157.5">
      <c r="A31" s="50">
        <f t="shared" si="1"/>
        <v>21</v>
      </c>
      <c r="B31" s="3" t="s">
        <v>210</v>
      </c>
      <c r="C31" s="9" t="s">
        <v>24</v>
      </c>
      <c r="D31" s="6">
        <v>92</v>
      </c>
      <c r="E31" s="6"/>
      <c r="F31" s="6"/>
      <c r="G31" s="3" t="s">
        <v>212</v>
      </c>
    </row>
    <row r="32" spans="1:7" ht="33.75">
      <c r="A32" s="50">
        <f t="shared" si="1"/>
        <v>22</v>
      </c>
      <c r="B32" s="3" t="s">
        <v>287</v>
      </c>
      <c r="C32" s="9" t="s">
        <v>5</v>
      </c>
      <c r="D32" s="6">
        <v>61.57</v>
      </c>
      <c r="E32" s="6"/>
      <c r="F32" s="6"/>
      <c r="G32" s="3" t="s">
        <v>40</v>
      </c>
    </row>
    <row r="33" spans="1:7" ht="33.75">
      <c r="A33" s="50">
        <f t="shared" si="1"/>
        <v>23</v>
      </c>
      <c r="B33" s="3" t="s">
        <v>286</v>
      </c>
      <c r="C33" s="9" t="s">
        <v>5</v>
      </c>
      <c r="D33" s="6">
        <v>69.489999999999995</v>
      </c>
      <c r="E33" s="6"/>
      <c r="F33" s="6"/>
      <c r="G33" s="3" t="s">
        <v>42</v>
      </c>
    </row>
    <row r="34" spans="1:7" ht="22.5">
      <c r="A34" s="50">
        <f t="shared" si="1"/>
        <v>24</v>
      </c>
      <c r="B34" s="3" t="s">
        <v>12</v>
      </c>
      <c r="C34" s="9" t="s">
        <v>5</v>
      </c>
      <c r="D34" s="6">
        <v>94.3</v>
      </c>
      <c r="E34" s="6"/>
      <c r="F34" s="6"/>
      <c r="G34" s="3" t="s">
        <v>41</v>
      </c>
    </row>
    <row r="35" spans="1:7" ht="22.5">
      <c r="A35" s="50">
        <f t="shared" si="1"/>
        <v>25</v>
      </c>
      <c r="B35" s="3" t="s">
        <v>43</v>
      </c>
      <c r="C35" s="9" t="s">
        <v>5</v>
      </c>
      <c r="D35" s="6">
        <v>179.3</v>
      </c>
      <c r="E35" s="6"/>
      <c r="F35" s="6"/>
      <c r="G35" s="3" t="s">
        <v>41</v>
      </c>
    </row>
    <row r="36" spans="1:7" ht="22.5">
      <c r="A36" s="50">
        <f t="shared" si="1"/>
        <v>26</v>
      </c>
      <c r="B36" s="3" t="s">
        <v>13</v>
      </c>
      <c r="C36" s="9" t="s">
        <v>5</v>
      </c>
      <c r="D36" s="6">
        <v>225</v>
      </c>
      <c r="E36" s="6"/>
      <c r="F36" s="6"/>
      <c r="G36" s="3" t="s">
        <v>41</v>
      </c>
    </row>
    <row r="37" spans="1:7">
      <c r="A37" s="50">
        <f t="shared" si="1"/>
        <v>27</v>
      </c>
      <c r="B37" s="3" t="s">
        <v>306</v>
      </c>
      <c r="C37" s="9" t="s">
        <v>5</v>
      </c>
      <c r="D37" s="6">
        <v>245</v>
      </c>
      <c r="E37" s="6"/>
      <c r="F37" s="6"/>
      <c r="G37" s="3" t="s">
        <v>68</v>
      </c>
    </row>
    <row r="38" spans="1:7" ht="101.25">
      <c r="A38" s="50">
        <f t="shared" si="1"/>
        <v>28</v>
      </c>
      <c r="B38" s="3" t="s">
        <v>275</v>
      </c>
      <c r="C38" s="9" t="s">
        <v>148</v>
      </c>
      <c r="D38" s="6">
        <v>420</v>
      </c>
      <c r="E38" s="6"/>
      <c r="F38" s="6"/>
      <c r="G38" s="26"/>
    </row>
    <row r="39" spans="1:7" ht="90">
      <c r="A39" s="50">
        <f t="shared" si="1"/>
        <v>29</v>
      </c>
      <c r="B39" s="3" t="s">
        <v>353</v>
      </c>
      <c r="C39" s="9" t="s">
        <v>148</v>
      </c>
      <c r="D39" s="6">
        <v>220</v>
      </c>
      <c r="E39" s="6"/>
      <c r="F39" s="6"/>
      <c r="G39" s="26"/>
    </row>
    <row r="40" spans="1:7" ht="56.25">
      <c r="A40" s="48">
        <f t="shared" ref="A40:A45" si="2">A39+1</f>
        <v>30</v>
      </c>
      <c r="B40" s="3" t="s">
        <v>199</v>
      </c>
      <c r="C40" s="9" t="s">
        <v>181</v>
      </c>
      <c r="D40" s="6">
        <v>133</v>
      </c>
      <c r="E40" s="6"/>
      <c r="F40" s="6"/>
      <c r="G40" s="26"/>
    </row>
    <row r="41" spans="1:7" ht="33.75">
      <c r="A41" s="48">
        <f t="shared" si="2"/>
        <v>31</v>
      </c>
      <c r="B41" s="3" t="s">
        <v>200</v>
      </c>
      <c r="C41" s="9" t="s">
        <v>24</v>
      </c>
      <c r="D41" s="6">
        <v>72</v>
      </c>
      <c r="E41" s="6"/>
      <c r="F41" s="6"/>
      <c r="G41" s="26"/>
    </row>
    <row r="42" spans="1:7" ht="22.5">
      <c r="A42" s="48">
        <f t="shared" si="2"/>
        <v>32</v>
      </c>
      <c r="B42" s="3" t="s">
        <v>201</v>
      </c>
      <c r="C42" s="9" t="s">
        <v>24</v>
      </c>
      <c r="D42" s="6">
        <v>48</v>
      </c>
      <c r="E42" s="6"/>
      <c r="F42" s="6"/>
      <c r="G42" s="26"/>
    </row>
    <row r="43" spans="1:7" ht="45">
      <c r="A43" s="48">
        <f t="shared" si="2"/>
        <v>33</v>
      </c>
      <c r="B43" s="3" t="s">
        <v>69</v>
      </c>
      <c r="C43" s="9" t="s">
        <v>0</v>
      </c>
      <c r="D43" s="6">
        <f>D38+D39</f>
        <v>640</v>
      </c>
      <c r="E43" s="6"/>
      <c r="F43" s="6"/>
      <c r="G43" s="3" t="s">
        <v>138</v>
      </c>
    </row>
    <row r="44" spans="1:7" ht="33.75">
      <c r="A44" s="48">
        <f t="shared" si="2"/>
        <v>34</v>
      </c>
      <c r="B44" s="3" t="s">
        <v>16</v>
      </c>
      <c r="C44" s="9" t="s">
        <v>0</v>
      </c>
      <c r="D44" s="6">
        <v>1300</v>
      </c>
      <c r="E44" s="6"/>
      <c r="F44" s="6"/>
      <c r="G44" s="3" t="s">
        <v>139</v>
      </c>
    </row>
    <row r="45" spans="1:7">
      <c r="A45" s="48">
        <f t="shared" si="2"/>
        <v>35</v>
      </c>
      <c r="B45" s="3" t="s">
        <v>17</v>
      </c>
      <c r="C45" s="9" t="s">
        <v>5</v>
      </c>
      <c r="D45" s="6">
        <v>19</v>
      </c>
      <c r="E45" s="6"/>
      <c r="F45" s="6"/>
      <c r="G45" s="3" t="s">
        <v>70</v>
      </c>
    </row>
    <row r="46" spans="1:7">
      <c r="A46" s="20">
        <f t="shared" ref="A46:A52" si="3">A45+1</f>
        <v>36</v>
      </c>
      <c r="B46" s="3" t="s">
        <v>71</v>
      </c>
      <c r="C46" s="9" t="s">
        <v>0</v>
      </c>
      <c r="D46" s="6">
        <v>424.53</v>
      </c>
      <c r="E46" s="6"/>
      <c r="F46" s="6"/>
      <c r="G46" s="3" t="s">
        <v>72</v>
      </c>
    </row>
    <row r="47" spans="1:7">
      <c r="A47" s="20">
        <f t="shared" si="3"/>
        <v>37</v>
      </c>
      <c r="B47" s="3" t="s">
        <v>18</v>
      </c>
      <c r="C47" s="9" t="s">
        <v>0</v>
      </c>
      <c r="D47" s="6">
        <v>946</v>
      </c>
      <c r="E47" s="6"/>
      <c r="F47" s="6"/>
      <c r="G47" s="3" t="s">
        <v>19</v>
      </c>
    </row>
    <row r="48" spans="1:7" ht="22.5">
      <c r="A48" s="20">
        <f t="shared" si="3"/>
        <v>38</v>
      </c>
      <c r="B48" s="3" t="s">
        <v>21</v>
      </c>
      <c r="C48" s="9" t="s">
        <v>5</v>
      </c>
      <c r="D48" s="6">
        <v>567</v>
      </c>
      <c r="E48" s="6"/>
      <c r="F48" s="6"/>
      <c r="G48" s="3" t="s">
        <v>22</v>
      </c>
    </row>
    <row r="49" spans="1:7" ht="22.5">
      <c r="A49" s="20">
        <f t="shared" si="3"/>
        <v>39</v>
      </c>
      <c r="B49" s="3" t="s">
        <v>44</v>
      </c>
      <c r="C49" s="9" t="s">
        <v>0</v>
      </c>
      <c r="D49" s="6">
        <v>175.8</v>
      </c>
      <c r="E49" s="6"/>
      <c r="F49" s="6"/>
      <c r="G49" s="3" t="s">
        <v>352</v>
      </c>
    </row>
    <row r="50" spans="1:7" ht="33.75">
      <c r="A50" s="20">
        <f t="shared" si="3"/>
        <v>40</v>
      </c>
      <c r="B50" s="3" t="s">
        <v>260</v>
      </c>
      <c r="C50" s="9" t="s">
        <v>148</v>
      </c>
      <c r="D50" s="6">
        <v>612</v>
      </c>
      <c r="E50" s="6"/>
      <c r="F50" s="6"/>
      <c r="G50" s="26"/>
    </row>
    <row r="51" spans="1:7" ht="22.5">
      <c r="A51" s="20">
        <f t="shared" si="3"/>
        <v>41</v>
      </c>
      <c r="B51" s="3" t="s">
        <v>288</v>
      </c>
      <c r="C51" s="9" t="s">
        <v>24</v>
      </c>
      <c r="D51" s="6">
        <v>180</v>
      </c>
      <c r="E51" s="6"/>
      <c r="F51" s="6"/>
      <c r="G51" s="26" t="s">
        <v>308</v>
      </c>
    </row>
    <row r="52" spans="1:7" ht="33.75">
      <c r="A52" s="48">
        <f t="shared" si="3"/>
        <v>42</v>
      </c>
      <c r="B52" s="3" t="s">
        <v>355</v>
      </c>
      <c r="C52" s="9" t="s">
        <v>148</v>
      </c>
      <c r="D52" s="6">
        <v>400</v>
      </c>
      <c r="E52" s="6"/>
      <c r="F52" s="6"/>
      <c r="G52" s="26" t="s">
        <v>354</v>
      </c>
    </row>
    <row r="53" spans="1:7">
      <c r="A53" s="48" t="s">
        <v>81</v>
      </c>
      <c r="B53" s="3"/>
      <c r="C53" s="47" t="s">
        <v>29</v>
      </c>
      <c r="D53" s="18" t="s">
        <v>30</v>
      </c>
      <c r="E53" s="18" t="s">
        <v>31</v>
      </c>
      <c r="F53" s="13" t="s">
        <v>32</v>
      </c>
      <c r="G53" s="24" t="s">
        <v>33</v>
      </c>
    </row>
    <row r="54" spans="1:7">
      <c r="A54" s="48"/>
      <c r="B54" s="52" t="s">
        <v>309</v>
      </c>
      <c r="C54" s="21"/>
      <c r="D54" s="2"/>
      <c r="E54" s="2"/>
      <c r="F54" s="6"/>
      <c r="G54" s="3"/>
    </row>
    <row r="55" spans="1:7">
      <c r="A55" s="48"/>
      <c r="B55" s="52" t="s">
        <v>310</v>
      </c>
      <c r="C55" s="21"/>
      <c r="D55" s="2"/>
      <c r="E55" s="2"/>
      <c r="F55" s="6"/>
      <c r="G55" s="3"/>
    </row>
    <row r="56" spans="1:7" ht="56.25">
      <c r="A56" s="20">
        <f>A52+1</f>
        <v>43</v>
      </c>
      <c r="B56" s="3" t="s">
        <v>137</v>
      </c>
      <c r="C56" s="9" t="s">
        <v>8</v>
      </c>
      <c r="D56" s="6">
        <v>6</v>
      </c>
      <c r="E56" s="6"/>
      <c r="F56" s="6"/>
      <c r="G56" s="3" t="s">
        <v>140</v>
      </c>
    </row>
    <row r="57" spans="1:7" ht="56.25">
      <c r="A57" s="20">
        <f>A56+1</f>
        <v>44</v>
      </c>
      <c r="B57" s="3" t="s">
        <v>312</v>
      </c>
      <c r="C57" s="9" t="s">
        <v>8</v>
      </c>
      <c r="D57" s="6">
        <v>2</v>
      </c>
      <c r="E57" s="6"/>
      <c r="F57" s="6"/>
      <c r="G57" s="3" t="s">
        <v>311</v>
      </c>
    </row>
    <row r="58" spans="1:7" ht="56.25">
      <c r="A58" s="20">
        <f t="shared" ref="A58:A62" si="4">A57+1</f>
        <v>45</v>
      </c>
      <c r="B58" s="3" t="s">
        <v>141</v>
      </c>
      <c r="C58" s="9" t="s">
        <v>8</v>
      </c>
      <c r="D58" s="6">
        <v>6</v>
      </c>
      <c r="E58" s="6"/>
      <c r="F58" s="6"/>
      <c r="G58" s="3" t="s">
        <v>313</v>
      </c>
    </row>
    <row r="59" spans="1:7" ht="33.75">
      <c r="A59" s="20">
        <f t="shared" si="4"/>
        <v>46</v>
      </c>
      <c r="B59" s="3" t="s">
        <v>20</v>
      </c>
      <c r="C59" s="9" t="s">
        <v>8</v>
      </c>
      <c r="D59" s="6">
        <v>10</v>
      </c>
      <c r="E59" s="6"/>
      <c r="F59" s="6"/>
      <c r="G59" s="3" t="s">
        <v>133</v>
      </c>
    </row>
    <row r="60" spans="1:7" ht="33.75">
      <c r="A60" s="20">
        <f t="shared" si="4"/>
        <v>47</v>
      </c>
      <c r="B60" s="3" t="s">
        <v>45</v>
      </c>
      <c r="C60" s="9" t="s">
        <v>8</v>
      </c>
      <c r="D60" s="6">
        <v>2</v>
      </c>
      <c r="E60" s="6"/>
      <c r="F60" s="6"/>
      <c r="G60" s="3" t="s">
        <v>131</v>
      </c>
    </row>
    <row r="61" spans="1:7" ht="45">
      <c r="A61" s="20">
        <f t="shared" si="4"/>
        <v>48</v>
      </c>
      <c r="B61" s="3" t="s">
        <v>46</v>
      </c>
      <c r="C61" s="9" t="s">
        <v>8</v>
      </c>
      <c r="D61" s="6">
        <v>30</v>
      </c>
      <c r="E61" s="6"/>
      <c r="F61" s="6"/>
      <c r="G61" s="3" t="s">
        <v>132</v>
      </c>
    </row>
    <row r="62" spans="1:7" ht="22.5">
      <c r="A62" s="20">
        <f t="shared" si="4"/>
        <v>49</v>
      </c>
      <c r="B62" s="3" t="s">
        <v>136</v>
      </c>
      <c r="C62" s="9" t="s">
        <v>0</v>
      </c>
      <c r="D62" s="6">
        <v>20</v>
      </c>
      <c r="E62" s="6"/>
      <c r="F62" s="6"/>
      <c r="G62" s="3" t="s">
        <v>130</v>
      </c>
    </row>
    <row r="63" spans="1:7">
      <c r="A63" s="48" t="s">
        <v>82</v>
      </c>
      <c r="B63" s="3"/>
      <c r="C63" s="47" t="s">
        <v>29</v>
      </c>
      <c r="D63" s="18" t="s">
        <v>30</v>
      </c>
      <c r="E63" s="18" t="s">
        <v>31</v>
      </c>
      <c r="F63" s="13" t="s">
        <v>32</v>
      </c>
      <c r="G63" s="24" t="s">
        <v>33</v>
      </c>
    </row>
    <row r="64" spans="1:7" ht="78.75">
      <c r="A64" s="20">
        <f>A62+1</f>
        <v>50</v>
      </c>
      <c r="B64" s="3" t="s">
        <v>400</v>
      </c>
      <c r="C64" s="9" t="s">
        <v>24</v>
      </c>
      <c r="D64" s="6">
        <v>35</v>
      </c>
      <c r="E64" s="6"/>
      <c r="F64" s="6"/>
      <c r="G64" s="3" t="s">
        <v>426</v>
      </c>
    </row>
    <row r="65" spans="1:7">
      <c r="A65" s="48" t="s">
        <v>83</v>
      </c>
      <c r="B65" s="3"/>
      <c r="C65" s="47" t="s">
        <v>29</v>
      </c>
      <c r="D65" s="18" t="s">
        <v>30</v>
      </c>
      <c r="E65" s="18" t="s">
        <v>31</v>
      </c>
      <c r="F65" s="13" t="s">
        <v>32</v>
      </c>
      <c r="G65" s="24" t="s">
        <v>33</v>
      </c>
    </row>
    <row r="66" spans="1:7">
      <c r="A66" s="20">
        <f>A64+1</f>
        <v>51</v>
      </c>
      <c r="B66" s="3" t="s">
        <v>50</v>
      </c>
      <c r="C66" s="21" t="s">
        <v>14</v>
      </c>
      <c r="D66" s="2">
        <v>1</v>
      </c>
      <c r="E66" s="2"/>
      <c r="F66" s="6"/>
      <c r="G66" s="3"/>
    </row>
    <row r="67" spans="1:7">
      <c r="A67" s="20">
        <f>A66+1</f>
        <v>52</v>
      </c>
      <c r="B67" s="53" t="s">
        <v>55</v>
      </c>
      <c r="C67" s="54"/>
      <c r="D67" s="11"/>
      <c r="E67" s="11"/>
      <c r="F67" s="55"/>
      <c r="G67" s="24"/>
    </row>
    <row r="68" spans="1:7" ht="22.5">
      <c r="A68" s="48"/>
      <c r="B68" s="24" t="str">
        <f>B8</f>
        <v>Edificio A (aulas)</v>
      </c>
      <c r="C68" s="54" t="s">
        <v>228</v>
      </c>
      <c r="D68" s="11"/>
      <c r="E68" s="11"/>
      <c r="F68" s="12"/>
      <c r="G68" s="24"/>
    </row>
    <row r="69" spans="1:7">
      <c r="A69" s="20"/>
      <c r="B69" s="3"/>
      <c r="C69" s="21"/>
      <c r="D69" s="2"/>
      <c r="E69" s="2"/>
      <c r="F69" s="6"/>
      <c r="G69" s="26"/>
    </row>
    <row r="70" spans="1:7">
      <c r="A70" s="48" t="s">
        <v>61</v>
      </c>
      <c r="B70" s="24" t="s">
        <v>60</v>
      </c>
      <c r="C70" s="47" t="s">
        <v>29</v>
      </c>
      <c r="D70" s="18" t="s">
        <v>30</v>
      </c>
      <c r="E70" s="18" t="s">
        <v>31</v>
      </c>
      <c r="F70" s="13" t="s">
        <v>32</v>
      </c>
      <c r="G70" s="24" t="s">
        <v>33</v>
      </c>
    </row>
    <row r="71" spans="1:7" ht="45">
      <c r="A71" s="20">
        <f>A67+1</f>
        <v>53</v>
      </c>
      <c r="B71" s="3" t="s">
        <v>215</v>
      </c>
      <c r="C71" s="9" t="s">
        <v>8</v>
      </c>
      <c r="D71" s="6">
        <v>6</v>
      </c>
      <c r="E71" s="6"/>
      <c r="F71" s="6"/>
      <c r="G71" s="3" t="s">
        <v>369</v>
      </c>
    </row>
    <row r="72" spans="1:7" ht="33.75">
      <c r="A72" s="20">
        <f>A71+1</f>
        <v>54</v>
      </c>
      <c r="B72" s="3" t="s">
        <v>214</v>
      </c>
      <c r="C72" s="9" t="s">
        <v>8</v>
      </c>
      <c r="D72" s="6">
        <v>6</v>
      </c>
      <c r="E72" s="6"/>
      <c r="F72" s="6"/>
      <c r="G72" s="3" t="s">
        <v>78</v>
      </c>
    </row>
    <row r="73" spans="1:7" ht="33.75">
      <c r="A73" s="20">
        <f t="shared" ref="A73:A80" si="5">A72+1</f>
        <v>55</v>
      </c>
      <c r="B73" s="3" t="s">
        <v>213</v>
      </c>
      <c r="C73" s="9" t="s">
        <v>8</v>
      </c>
      <c r="D73" s="6">
        <v>2</v>
      </c>
      <c r="E73" s="6"/>
      <c r="F73" s="6"/>
      <c r="G73" s="3" t="s">
        <v>25</v>
      </c>
    </row>
    <row r="74" spans="1:7" ht="45">
      <c r="A74" s="20">
        <f t="shared" si="5"/>
        <v>56</v>
      </c>
      <c r="B74" s="3" t="s">
        <v>411</v>
      </c>
      <c r="C74" s="9" t="s">
        <v>0</v>
      </c>
      <c r="D74" s="6">
        <v>17.600000000000001</v>
      </c>
      <c r="E74" s="6"/>
      <c r="F74" s="6"/>
      <c r="G74" s="3" t="s">
        <v>362</v>
      </c>
    </row>
    <row r="75" spans="1:7" ht="22.5">
      <c r="A75" s="20">
        <f t="shared" si="5"/>
        <v>57</v>
      </c>
      <c r="B75" s="3" t="s">
        <v>370</v>
      </c>
      <c r="C75" s="9" t="s">
        <v>0</v>
      </c>
      <c r="D75" s="6">
        <v>75.599999999999994</v>
      </c>
      <c r="E75" s="6"/>
      <c r="F75" s="6"/>
      <c r="G75" s="3" t="s">
        <v>425</v>
      </c>
    </row>
    <row r="76" spans="1:7">
      <c r="A76" s="20">
        <f t="shared" si="5"/>
        <v>58</v>
      </c>
      <c r="B76" s="3" t="s">
        <v>84</v>
      </c>
      <c r="C76" s="9" t="s">
        <v>24</v>
      </c>
      <c r="D76" s="6">
        <v>72</v>
      </c>
      <c r="E76" s="6"/>
      <c r="F76" s="6"/>
      <c r="G76" s="3" t="s">
        <v>23</v>
      </c>
    </row>
    <row r="77" spans="1:7" ht="45">
      <c r="A77" s="20">
        <f t="shared" si="5"/>
        <v>59</v>
      </c>
      <c r="B77" s="3" t="s">
        <v>85</v>
      </c>
      <c r="C77" s="9" t="s">
        <v>8</v>
      </c>
      <c r="D77" s="6">
        <v>6</v>
      </c>
      <c r="E77" s="6"/>
      <c r="F77" s="6"/>
      <c r="G77" s="3" t="s">
        <v>358</v>
      </c>
    </row>
    <row r="78" spans="1:7">
      <c r="A78" s="20">
        <f t="shared" si="5"/>
        <v>60</v>
      </c>
      <c r="B78" s="3" t="s">
        <v>415</v>
      </c>
      <c r="C78" s="9" t="s">
        <v>8</v>
      </c>
      <c r="D78" s="6">
        <v>1</v>
      </c>
      <c r="E78" s="6"/>
      <c r="F78" s="6"/>
      <c r="G78" s="3"/>
    </row>
    <row r="79" spans="1:7" ht="33.75">
      <c r="A79" s="20">
        <f t="shared" si="5"/>
        <v>61</v>
      </c>
      <c r="B79" s="3" t="s">
        <v>216</v>
      </c>
      <c r="C79" s="9" t="s">
        <v>8</v>
      </c>
      <c r="D79" s="6">
        <v>2</v>
      </c>
      <c r="E79" s="6"/>
      <c r="F79" s="6"/>
      <c r="G79" s="3"/>
    </row>
    <row r="80" spans="1:7" ht="22.5">
      <c r="A80" s="20">
        <f t="shared" si="5"/>
        <v>62</v>
      </c>
      <c r="B80" s="24" t="str">
        <f>B70</f>
        <v>Baños para Alumnos</v>
      </c>
      <c r="C80" s="56" t="s">
        <v>55</v>
      </c>
      <c r="D80" s="12"/>
      <c r="E80" s="12"/>
      <c r="F80" s="12"/>
      <c r="G80" s="24"/>
    </row>
    <row r="81" spans="1:7">
      <c r="A81" s="20"/>
      <c r="B81" s="3"/>
      <c r="C81" s="21"/>
      <c r="D81" s="2"/>
      <c r="E81" s="2"/>
      <c r="F81" s="6"/>
      <c r="G81" s="26"/>
    </row>
    <row r="82" spans="1:7">
      <c r="A82" s="48" t="s">
        <v>62</v>
      </c>
      <c r="B82" s="24" t="s">
        <v>227</v>
      </c>
      <c r="C82" s="47" t="s">
        <v>29</v>
      </c>
      <c r="D82" s="18" t="s">
        <v>30</v>
      </c>
      <c r="E82" s="18" t="s">
        <v>31</v>
      </c>
      <c r="F82" s="13" t="s">
        <v>32</v>
      </c>
      <c r="G82" s="24" t="s">
        <v>33</v>
      </c>
    </row>
    <row r="83" spans="1:7" ht="22.5">
      <c r="A83" s="20">
        <f>A80+1</f>
        <v>63</v>
      </c>
      <c r="B83" s="3" t="s">
        <v>2</v>
      </c>
      <c r="C83" s="23" t="s">
        <v>0</v>
      </c>
      <c r="D83" s="7">
        <v>250</v>
      </c>
      <c r="E83" s="7"/>
      <c r="F83" s="7"/>
      <c r="G83" s="3" t="s">
        <v>424</v>
      </c>
    </row>
    <row r="84" spans="1:7">
      <c r="A84" s="20">
        <f>A83+1</f>
        <v>64</v>
      </c>
      <c r="B84" s="3" t="s">
        <v>3</v>
      </c>
      <c r="C84" s="23" t="s">
        <v>0</v>
      </c>
      <c r="D84" s="7">
        <v>45</v>
      </c>
      <c r="E84" s="7"/>
      <c r="F84" s="7"/>
      <c r="G84" s="3"/>
    </row>
    <row r="85" spans="1:7">
      <c r="A85" s="20">
        <f t="shared" ref="A85:A111" si="6">A84+1</f>
        <v>65</v>
      </c>
      <c r="B85" s="3" t="s">
        <v>54</v>
      </c>
      <c r="C85" s="23" t="s">
        <v>0</v>
      </c>
      <c r="D85" s="7">
        <v>12</v>
      </c>
      <c r="E85" s="7"/>
      <c r="F85" s="7"/>
      <c r="G85" s="3" t="s">
        <v>423</v>
      </c>
    </row>
    <row r="86" spans="1:7" ht="22.5">
      <c r="A86" s="20">
        <f t="shared" si="6"/>
        <v>66</v>
      </c>
      <c r="B86" s="3" t="s">
        <v>73</v>
      </c>
      <c r="C86" s="23" t="s">
        <v>7</v>
      </c>
      <c r="D86" s="7">
        <v>6.75</v>
      </c>
      <c r="E86" s="7"/>
      <c r="F86" s="7"/>
      <c r="G86" s="3" t="s">
        <v>422</v>
      </c>
    </row>
    <row r="87" spans="1:7">
      <c r="A87" s="20">
        <f t="shared" si="6"/>
        <v>67</v>
      </c>
      <c r="B87" s="3" t="s">
        <v>53</v>
      </c>
      <c r="C87" s="23" t="s">
        <v>8</v>
      </c>
      <c r="D87" s="7">
        <v>5</v>
      </c>
      <c r="E87" s="7"/>
      <c r="F87" s="7"/>
      <c r="G87" s="3" t="s">
        <v>39</v>
      </c>
    </row>
    <row r="88" spans="1:7" ht="22.5">
      <c r="A88" s="20">
        <f t="shared" si="6"/>
        <v>68</v>
      </c>
      <c r="B88" s="3" t="s">
        <v>9</v>
      </c>
      <c r="C88" s="23" t="s">
        <v>0</v>
      </c>
      <c r="D88" s="7">
        <v>16</v>
      </c>
      <c r="E88" s="7"/>
      <c r="F88" s="7"/>
      <c r="G88" s="3" t="s">
        <v>74</v>
      </c>
    </row>
    <row r="89" spans="1:7">
      <c r="A89" s="20">
        <f t="shared" si="6"/>
        <v>69</v>
      </c>
      <c r="B89" s="3" t="s">
        <v>10</v>
      </c>
      <c r="C89" s="23" t="s">
        <v>8</v>
      </c>
      <c r="D89" s="7">
        <v>14</v>
      </c>
      <c r="E89" s="7"/>
      <c r="F89" s="7"/>
      <c r="G89" s="3" t="s">
        <v>38</v>
      </c>
    </row>
    <row r="90" spans="1:7">
      <c r="A90" s="20">
        <f t="shared" si="6"/>
        <v>70</v>
      </c>
      <c r="B90" s="3" t="s">
        <v>13</v>
      </c>
      <c r="C90" s="23" t="s">
        <v>5</v>
      </c>
      <c r="D90" s="7">
        <v>103</v>
      </c>
      <c r="E90" s="7"/>
      <c r="F90" s="7"/>
      <c r="G90" s="3"/>
    </row>
    <row r="91" spans="1:7">
      <c r="A91" s="20">
        <f t="shared" si="6"/>
        <v>71</v>
      </c>
      <c r="B91" s="3" t="s">
        <v>264</v>
      </c>
      <c r="C91" s="23" t="s">
        <v>5</v>
      </c>
      <c r="D91" s="7">
        <v>103</v>
      </c>
      <c r="E91" s="7"/>
      <c r="F91" s="7"/>
      <c r="G91" s="3" t="s">
        <v>75</v>
      </c>
    </row>
    <row r="92" spans="1:7" ht="101.25">
      <c r="A92" s="20">
        <f t="shared" si="6"/>
        <v>72</v>
      </c>
      <c r="B92" s="3" t="s">
        <v>275</v>
      </c>
      <c r="C92" s="23" t="s">
        <v>148</v>
      </c>
      <c r="D92" s="7">
        <v>177.3</v>
      </c>
      <c r="E92" s="7"/>
      <c r="F92" s="7"/>
      <c r="G92" s="26"/>
    </row>
    <row r="93" spans="1:7" ht="90">
      <c r="A93" s="48">
        <f t="shared" si="6"/>
        <v>73</v>
      </c>
      <c r="B93" s="3" t="s">
        <v>276</v>
      </c>
      <c r="C93" s="23" t="s">
        <v>148</v>
      </c>
      <c r="D93" s="7">
        <v>34</v>
      </c>
      <c r="E93" s="7"/>
      <c r="F93" s="7"/>
      <c r="G93" s="26"/>
    </row>
    <row r="94" spans="1:7" ht="56.25">
      <c r="A94" s="48">
        <f t="shared" si="6"/>
        <v>74</v>
      </c>
      <c r="B94" s="3" t="s">
        <v>199</v>
      </c>
      <c r="C94" s="23" t="s">
        <v>181</v>
      </c>
      <c r="D94" s="7">
        <v>104</v>
      </c>
      <c r="E94" s="7"/>
      <c r="F94" s="7"/>
      <c r="G94" s="26"/>
    </row>
    <row r="95" spans="1:7" ht="33.75">
      <c r="A95" s="48">
        <f t="shared" si="6"/>
        <v>75</v>
      </c>
      <c r="B95" s="3" t="s">
        <v>200</v>
      </c>
      <c r="C95" s="23" t="s">
        <v>24</v>
      </c>
      <c r="D95" s="7">
        <v>52</v>
      </c>
      <c r="E95" s="7"/>
      <c r="F95" s="7"/>
      <c r="G95" s="26"/>
    </row>
    <row r="96" spans="1:7" ht="22.5">
      <c r="A96" s="48">
        <f t="shared" si="6"/>
        <v>76</v>
      </c>
      <c r="B96" s="3" t="s">
        <v>201</v>
      </c>
      <c r="C96" s="23" t="s">
        <v>202</v>
      </c>
      <c r="D96" s="7">
        <v>24</v>
      </c>
      <c r="E96" s="7"/>
      <c r="F96" s="7"/>
      <c r="G96" s="26"/>
    </row>
    <row r="97" spans="1:7" ht="22.5">
      <c r="A97" s="48">
        <f>A94+1</f>
        <v>75</v>
      </c>
      <c r="B97" s="3" t="s">
        <v>407</v>
      </c>
      <c r="C97" s="23" t="s">
        <v>0</v>
      </c>
      <c r="D97" s="7">
        <f>D92+D93</f>
        <v>211.3</v>
      </c>
      <c r="E97" s="7"/>
      <c r="F97" s="7"/>
      <c r="G97" s="3" t="s">
        <v>15</v>
      </c>
    </row>
    <row r="98" spans="1:7" ht="22.5">
      <c r="A98" s="20">
        <f t="shared" si="6"/>
        <v>76</v>
      </c>
      <c r="B98" s="3" t="s">
        <v>408</v>
      </c>
      <c r="C98" s="23" t="s">
        <v>0</v>
      </c>
      <c r="D98" s="7">
        <v>824</v>
      </c>
      <c r="E98" s="7"/>
      <c r="F98" s="7"/>
      <c r="G98" s="3" t="s">
        <v>76</v>
      </c>
    </row>
    <row r="99" spans="1:7">
      <c r="A99" s="20">
        <f t="shared" si="6"/>
        <v>77</v>
      </c>
      <c r="B99" s="3" t="s">
        <v>17</v>
      </c>
      <c r="C99" s="23" t="s">
        <v>5</v>
      </c>
      <c r="D99" s="7">
        <v>51.1</v>
      </c>
      <c r="E99" s="7"/>
      <c r="F99" s="7"/>
      <c r="G99" s="3" t="s">
        <v>421</v>
      </c>
    </row>
    <row r="100" spans="1:7">
      <c r="A100" s="20">
        <f t="shared" si="6"/>
        <v>78</v>
      </c>
      <c r="B100" s="3" t="s">
        <v>409</v>
      </c>
      <c r="C100" s="23" t="s">
        <v>134</v>
      </c>
      <c r="D100" s="7">
        <v>1</v>
      </c>
      <c r="E100" s="7"/>
      <c r="F100" s="7"/>
      <c r="G100" s="3" t="s">
        <v>77</v>
      </c>
    </row>
    <row r="101" spans="1:7" ht="33.75">
      <c r="A101" s="20">
        <f t="shared" si="6"/>
        <v>79</v>
      </c>
      <c r="B101" s="3" t="s">
        <v>260</v>
      </c>
      <c r="C101" s="23" t="s">
        <v>148</v>
      </c>
      <c r="D101" s="7">
        <v>0</v>
      </c>
      <c r="E101" s="7"/>
      <c r="F101" s="7"/>
      <c r="G101" s="26"/>
    </row>
    <row r="102" spans="1:7">
      <c r="A102" s="48">
        <f t="shared" si="6"/>
        <v>80</v>
      </c>
      <c r="B102" s="3" t="s">
        <v>318</v>
      </c>
      <c r="C102" s="23" t="s">
        <v>24</v>
      </c>
      <c r="D102" s="57">
        <f>20+(14+16)*8+(21*2)+(13*4)+(10*4*2)</f>
        <v>434</v>
      </c>
      <c r="E102" s="7"/>
      <c r="F102" s="7"/>
      <c r="G102" s="26"/>
    </row>
    <row r="103" spans="1:7" ht="33.75">
      <c r="A103" s="48">
        <f t="shared" si="6"/>
        <v>81</v>
      </c>
      <c r="B103" s="3" t="s">
        <v>356</v>
      </c>
      <c r="C103" s="23" t="s">
        <v>148</v>
      </c>
      <c r="D103" s="7">
        <v>753</v>
      </c>
      <c r="E103" s="7"/>
      <c r="F103" s="7"/>
      <c r="G103" s="26"/>
    </row>
    <row r="104" spans="1:7" ht="33.75">
      <c r="A104" s="48">
        <f t="shared" si="6"/>
        <v>82</v>
      </c>
      <c r="B104" s="3" t="s">
        <v>357</v>
      </c>
      <c r="C104" s="23"/>
      <c r="D104" s="7">
        <v>88</v>
      </c>
      <c r="E104" s="7"/>
      <c r="F104" s="7"/>
      <c r="G104" s="3"/>
    </row>
    <row r="105" spans="1:7" ht="33.75">
      <c r="A105" s="48">
        <f t="shared" si="6"/>
        <v>83</v>
      </c>
      <c r="B105" s="3" t="s">
        <v>314</v>
      </c>
      <c r="C105" s="23" t="s">
        <v>8</v>
      </c>
      <c r="D105" s="7">
        <v>8</v>
      </c>
      <c r="E105" s="7"/>
      <c r="F105" s="7"/>
      <c r="G105" s="3" t="s">
        <v>420</v>
      </c>
    </row>
    <row r="106" spans="1:7" ht="22.5">
      <c r="A106" s="48">
        <f t="shared" si="6"/>
        <v>84</v>
      </c>
      <c r="B106" s="3" t="s">
        <v>410</v>
      </c>
      <c r="C106" s="23" t="s">
        <v>8</v>
      </c>
      <c r="D106" s="7">
        <v>2</v>
      </c>
      <c r="E106" s="7"/>
      <c r="F106" s="7"/>
      <c r="G106" s="3" t="s">
        <v>359</v>
      </c>
    </row>
    <row r="107" spans="1:7" ht="45">
      <c r="A107" s="48">
        <f t="shared" si="6"/>
        <v>85</v>
      </c>
      <c r="B107" s="3" t="s">
        <v>193</v>
      </c>
      <c r="C107" s="23" t="s">
        <v>8</v>
      </c>
      <c r="D107" s="7">
        <v>16</v>
      </c>
      <c r="E107" s="7"/>
      <c r="F107" s="7"/>
      <c r="G107" s="3" t="s">
        <v>378</v>
      </c>
    </row>
    <row r="108" spans="1:7" ht="45">
      <c r="A108" s="48">
        <f t="shared" si="6"/>
        <v>86</v>
      </c>
      <c r="B108" s="3" t="s">
        <v>278</v>
      </c>
      <c r="C108" s="23" t="s">
        <v>8</v>
      </c>
      <c r="D108" s="7">
        <v>3</v>
      </c>
      <c r="E108" s="7"/>
      <c r="F108" s="7"/>
      <c r="G108" s="3" t="s">
        <v>379</v>
      </c>
    </row>
    <row r="109" spans="1:7" ht="45">
      <c r="A109" s="48">
        <f t="shared" si="6"/>
        <v>87</v>
      </c>
      <c r="B109" s="3" t="s">
        <v>405</v>
      </c>
      <c r="C109" s="23" t="s">
        <v>8</v>
      </c>
      <c r="D109" s="7">
        <v>16</v>
      </c>
      <c r="E109" s="7"/>
      <c r="F109" s="7"/>
      <c r="G109" s="3" t="s">
        <v>380</v>
      </c>
    </row>
    <row r="110" spans="1:7">
      <c r="A110" s="48">
        <f t="shared" si="6"/>
        <v>88</v>
      </c>
      <c r="B110" s="3" t="s">
        <v>406</v>
      </c>
      <c r="C110" s="23" t="s">
        <v>14</v>
      </c>
      <c r="D110" s="7">
        <v>1</v>
      </c>
      <c r="E110" s="7"/>
      <c r="F110" s="7"/>
      <c r="G110" s="3"/>
    </row>
    <row r="111" spans="1:7">
      <c r="A111" s="48">
        <f t="shared" si="6"/>
        <v>89</v>
      </c>
      <c r="B111" s="53" t="s">
        <v>55</v>
      </c>
      <c r="C111" s="54"/>
      <c r="D111" s="11"/>
      <c r="E111" s="11"/>
      <c r="F111" s="12"/>
      <c r="G111" s="24"/>
    </row>
    <row r="112" spans="1:7">
      <c r="A112" s="20"/>
      <c r="B112" s="3"/>
      <c r="C112" s="21"/>
      <c r="D112" s="2"/>
      <c r="E112" s="2"/>
      <c r="F112" s="6"/>
      <c r="G112" s="3"/>
    </row>
    <row r="113" spans="1:7">
      <c r="A113" s="48" t="s">
        <v>63</v>
      </c>
      <c r="B113" s="24" t="s">
        <v>305</v>
      </c>
      <c r="C113" s="47" t="s">
        <v>29</v>
      </c>
      <c r="D113" s="18" t="s">
        <v>30</v>
      </c>
      <c r="E113" s="18" t="s">
        <v>31</v>
      </c>
      <c r="F113" s="13" t="s">
        <v>32</v>
      </c>
      <c r="G113" s="24" t="s">
        <v>33</v>
      </c>
    </row>
    <row r="114" spans="1:7">
      <c r="A114" s="20" t="s">
        <v>78</v>
      </c>
      <c r="B114" s="24" t="s">
        <v>87</v>
      </c>
      <c r="C114" s="25"/>
      <c r="D114" s="1"/>
      <c r="E114" s="1"/>
      <c r="F114" s="7"/>
      <c r="G114" s="26"/>
    </row>
    <row r="115" spans="1:7" ht="33.75">
      <c r="A115" s="48">
        <f>A111+1</f>
        <v>90</v>
      </c>
      <c r="B115" s="3" t="s">
        <v>135</v>
      </c>
      <c r="C115" s="25" t="s">
        <v>88</v>
      </c>
      <c r="D115" s="1">
        <v>1</v>
      </c>
      <c r="E115" s="1"/>
      <c r="F115" s="7"/>
      <c r="G115" s="26" t="s">
        <v>304</v>
      </c>
    </row>
    <row r="116" spans="1:7" ht="56.25">
      <c r="A116" s="48">
        <f>A115+1</f>
        <v>91</v>
      </c>
      <c r="B116" s="3" t="s">
        <v>89</v>
      </c>
      <c r="C116" s="25" t="s">
        <v>88</v>
      </c>
      <c r="D116" s="1">
        <v>1</v>
      </c>
      <c r="E116" s="1"/>
      <c r="F116" s="7"/>
      <c r="G116" s="26" t="s">
        <v>304</v>
      </c>
    </row>
    <row r="117" spans="1:7" ht="33.75">
      <c r="A117" s="48">
        <f t="shared" ref="A117:A166" si="7">A116+1</f>
        <v>92</v>
      </c>
      <c r="B117" s="3" t="s">
        <v>90</v>
      </c>
      <c r="C117" s="25" t="s">
        <v>91</v>
      </c>
      <c r="D117" s="1">
        <v>1</v>
      </c>
      <c r="E117" s="1"/>
      <c r="F117" s="7"/>
      <c r="G117" s="26" t="s">
        <v>304</v>
      </c>
    </row>
    <row r="118" spans="1:7">
      <c r="A118" s="48">
        <f t="shared" si="7"/>
        <v>93</v>
      </c>
      <c r="B118" s="53" t="s">
        <v>92</v>
      </c>
      <c r="C118" s="47"/>
      <c r="D118" s="10"/>
      <c r="E118" s="1"/>
      <c r="F118" s="13"/>
      <c r="G118" s="26" t="s">
        <v>78</v>
      </c>
    </row>
    <row r="119" spans="1:7">
      <c r="A119" s="48">
        <f t="shared" si="7"/>
        <v>94</v>
      </c>
      <c r="B119" s="24" t="s">
        <v>93</v>
      </c>
      <c r="C119" s="25"/>
      <c r="D119" s="1"/>
      <c r="E119" s="1"/>
      <c r="F119" s="7"/>
      <c r="G119" s="26" t="s">
        <v>78</v>
      </c>
    </row>
    <row r="120" spans="1:7" ht="78.75">
      <c r="A120" s="48">
        <f t="shared" si="7"/>
        <v>95</v>
      </c>
      <c r="B120" s="3" t="s">
        <v>94</v>
      </c>
      <c r="C120" s="25" t="s">
        <v>88</v>
      </c>
      <c r="D120" s="1">
        <v>1</v>
      </c>
      <c r="E120" s="1"/>
      <c r="F120" s="7"/>
      <c r="G120" s="26" t="s">
        <v>304</v>
      </c>
    </row>
    <row r="121" spans="1:7" ht="45">
      <c r="A121" s="48">
        <f t="shared" si="7"/>
        <v>96</v>
      </c>
      <c r="B121" s="3" t="s">
        <v>95</v>
      </c>
      <c r="C121" s="25" t="s">
        <v>91</v>
      </c>
      <c r="D121" s="1">
        <v>1</v>
      </c>
      <c r="E121" s="1"/>
      <c r="F121" s="7"/>
      <c r="G121" s="26"/>
    </row>
    <row r="122" spans="1:7" ht="33.75">
      <c r="A122" s="48">
        <f t="shared" si="7"/>
        <v>97</v>
      </c>
      <c r="B122" s="3" t="s">
        <v>96</v>
      </c>
      <c r="C122" s="25" t="s">
        <v>91</v>
      </c>
      <c r="D122" s="1">
        <v>2</v>
      </c>
      <c r="E122" s="1"/>
      <c r="F122" s="7"/>
      <c r="G122" s="26"/>
    </row>
    <row r="123" spans="1:7" ht="33.75">
      <c r="A123" s="48">
        <f t="shared" si="7"/>
        <v>98</v>
      </c>
      <c r="B123" s="3" t="s">
        <v>97</v>
      </c>
      <c r="C123" s="25" t="s">
        <v>91</v>
      </c>
      <c r="D123" s="1">
        <v>1</v>
      </c>
      <c r="E123" s="1"/>
      <c r="F123" s="7"/>
      <c r="G123" s="26"/>
    </row>
    <row r="124" spans="1:7" ht="138.75" customHeight="1">
      <c r="A124" s="48">
        <f t="shared" si="7"/>
        <v>99</v>
      </c>
      <c r="B124" s="3" t="s">
        <v>412</v>
      </c>
      <c r="C124" s="25" t="s">
        <v>88</v>
      </c>
      <c r="D124" s="1">
        <v>1</v>
      </c>
      <c r="E124" s="1"/>
      <c r="F124" s="7"/>
      <c r="G124" s="26" t="s">
        <v>304</v>
      </c>
    </row>
    <row r="125" spans="1:7" ht="33.75">
      <c r="A125" s="48">
        <f t="shared" si="7"/>
        <v>100</v>
      </c>
      <c r="B125" s="3" t="s">
        <v>98</v>
      </c>
      <c r="C125" s="25" t="s">
        <v>91</v>
      </c>
      <c r="D125" s="1">
        <v>1</v>
      </c>
      <c r="E125" s="1"/>
      <c r="F125" s="7"/>
      <c r="G125" s="26"/>
    </row>
    <row r="126" spans="1:7" ht="33.75">
      <c r="A126" s="48">
        <f t="shared" si="7"/>
        <v>101</v>
      </c>
      <c r="B126" s="3" t="s">
        <v>99</v>
      </c>
      <c r="C126" s="25" t="s">
        <v>91</v>
      </c>
      <c r="D126" s="1">
        <v>2</v>
      </c>
      <c r="E126" s="1"/>
      <c r="F126" s="7"/>
      <c r="G126" s="26"/>
    </row>
    <row r="127" spans="1:7" ht="33.75">
      <c r="A127" s="48">
        <f t="shared" si="7"/>
        <v>102</v>
      </c>
      <c r="B127" s="3" t="s">
        <v>100</v>
      </c>
      <c r="C127" s="25" t="s">
        <v>91</v>
      </c>
      <c r="D127" s="1">
        <v>1</v>
      </c>
      <c r="E127" s="1"/>
      <c r="F127" s="7"/>
      <c r="G127" s="26"/>
    </row>
    <row r="128" spans="1:7" ht="33.75">
      <c r="A128" s="48">
        <f t="shared" si="7"/>
        <v>103</v>
      </c>
      <c r="B128" s="3" t="s">
        <v>101</v>
      </c>
      <c r="C128" s="25" t="s">
        <v>91</v>
      </c>
      <c r="D128" s="1">
        <v>1</v>
      </c>
      <c r="E128" s="1"/>
      <c r="F128" s="7"/>
      <c r="G128" s="26"/>
    </row>
    <row r="129" spans="1:7" ht="33.75">
      <c r="A129" s="48">
        <f t="shared" si="7"/>
        <v>104</v>
      </c>
      <c r="B129" s="3" t="s">
        <v>102</v>
      </c>
      <c r="C129" s="25" t="s">
        <v>91</v>
      </c>
      <c r="D129" s="1">
        <v>1</v>
      </c>
      <c r="E129" s="1"/>
      <c r="F129" s="7"/>
      <c r="G129" s="26"/>
    </row>
    <row r="130" spans="1:7" ht="33.75">
      <c r="A130" s="48">
        <f t="shared" si="7"/>
        <v>105</v>
      </c>
      <c r="B130" s="3" t="s">
        <v>103</v>
      </c>
      <c r="C130" s="25" t="s">
        <v>91</v>
      </c>
      <c r="D130" s="1">
        <v>1</v>
      </c>
      <c r="E130" s="1"/>
      <c r="F130" s="7"/>
      <c r="G130" s="26"/>
    </row>
    <row r="131" spans="1:7" ht="67.5">
      <c r="A131" s="48">
        <f t="shared" si="7"/>
        <v>106</v>
      </c>
      <c r="B131" s="3" t="s">
        <v>104</v>
      </c>
      <c r="C131" s="25" t="s">
        <v>88</v>
      </c>
      <c r="D131" s="1">
        <v>1</v>
      </c>
      <c r="E131" s="1"/>
      <c r="F131" s="7"/>
      <c r="G131" s="26"/>
    </row>
    <row r="132" spans="1:7">
      <c r="A132" s="48">
        <f t="shared" si="7"/>
        <v>107</v>
      </c>
      <c r="B132" s="24" t="s">
        <v>92</v>
      </c>
      <c r="C132" s="47"/>
      <c r="D132" s="10"/>
      <c r="E132" s="1"/>
      <c r="F132" s="13"/>
      <c r="G132" s="26"/>
    </row>
    <row r="133" spans="1:7">
      <c r="A133" s="48">
        <f t="shared" si="7"/>
        <v>108</v>
      </c>
      <c r="B133" s="24" t="s">
        <v>105</v>
      </c>
      <c r="C133" s="47" t="s">
        <v>29</v>
      </c>
      <c r="D133" s="18" t="s">
        <v>30</v>
      </c>
      <c r="E133" s="18" t="s">
        <v>31</v>
      </c>
      <c r="F133" s="13" t="s">
        <v>32</v>
      </c>
      <c r="G133" s="24" t="s">
        <v>33</v>
      </c>
    </row>
    <row r="134" spans="1:7" ht="45">
      <c r="A134" s="48">
        <f t="shared" si="7"/>
        <v>109</v>
      </c>
      <c r="B134" s="3" t="s">
        <v>106</v>
      </c>
      <c r="C134" s="25" t="s">
        <v>88</v>
      </c>
      <c r="D134" s="1">
        <v>1</v>
      </c>
      <c r="E134" s="1"/>
      <c r="F134" s="7"/>
      <c r="G134" s="26" t="s">
        <v>419</v>
      </c>
    </row>
    <row r="135" spans="1:7" ht="22.5">
      <c r="A135" s="48">
        <f t="shared" si="7"/>
        <v>110</v>
      </c>
      <c r="B135" s="3" t="s">
        <v>107</v>
      </c>
      <c r="C135" s="25" t="s">
        <v>88</v>
      </c>
      <c r="D135" s="1">
        <v>1</v>
      </c>
      <c r="E135" s="1"/>
      <c r="F135" s="7"/>
      <c r="G135" s="26"/>
    </row>
    <row r="136" spans="1:7">
      <c r="A136" s="48">
        <f t="shared" si="7"/>
        <v>111</v>
      </c>
      <c r="B136" s="53" t="s">
        <v>92</v>
      </c>
      <c r="C136" s="47"/>
      <c r="D136" s="10"/>
      <c r="E136" s="1"/>
      <c r="F136" s="13"/>
      <c r="G136" s="26"/>
    </row>
    <row r="137" spans="1:7">
      <c r="A137" s="48">
        <f t="shared" si="7"/>
        <v>112</v>
      </c>
      <c r="B137" s="24" t="s">
        <v>108</v>
      </c>
      <c r="C137" s="47" t="s">
        <v>29</v>
      </c>
      <c r="D137" s="18" t="s">
        <v>30</v>
      </c>
      <c r="E137" s="18" t="s">
        <v>31</v>
      </c>
      <c r="F137" s="13" t="s">
        <v>32</v>
      </c>
      <c r="G137" s="24" t="s">
        <v>33</v>
      </c>
    </row>
    <row r="138" spans="1:7" ht="78.75">
      <c r="A138" s="48">
        <f t="shared" si="7"/>
        <v>113</v>
      </c>
      <c r="B138" s="3" t="s">
        <v>109</v>
      </c>
      <c r="C138" s="25" t="s">
        <v>88</v>
      </c>
      <c r="D138" s="1">
        <v>1</v>
      </c>
      <c r="E138" s="1"/>
      <c r="F138" s="7"/>
      <c r="G138" s="26"/>
    </row>
    <row r="139" spans="1:7" ht="33.75">
      <c r="A139" s="48">
        <f t="shared" si="7"/>
        <v>114</v>
      </c>
      <c r="B139" s="3" t="s">
        <v>110</v>
      </c>
      <c r="C139" s="25" t="s">
        <v>91</v>
      </c>
      <c r="D139" s="1">
        <v>1</v>
      </c>
      <c r="E139" s="1"/>
      <c r="F139" s="7"/>
      <c r="G139" s="26"/>
    </row>
    <row r="140" spans="1:7" ht="78.75">
      <c r="A140" s="48">
        <f t="shared" si="7"/>
        <v>115</v>
      </c>
      <c r="B140" s="3" t="s">
        <v>111</v>
      </c>
      <c r="C140" s="25" t="s">
        <v>88</v>
      </c>
      <c r="D140" s="1">
        <v>1</v>
      </c>
      <c r="E140" s="1"/>
      <c r="F140" s="7"/>
      <c r="G140" s="26"/>
    </row>
    <row r="141" spans="1:7" ht="45">
      <c r="A141" s="48">
        <f t="shared" si="7"/>
        <v>116</v>
      </c>
      <c r="B141" s="3" t="s">
        <v>112</v>
      </c>
      <c r="C141" s="25" t="s">
        <v>91</v>
      </c>
      <c r="D141" s="1">
        <v>1</v>
      </c>
      <c r="E141" s="1"/>
      <c r="F141" s="7"/>
      <c r="G141" s="26"/>
    </row>
    <row r="142" spans="1:7" ht="66" customHeight="1">
      <c r="A142" s="48">
        <f t="shared" si="7"/>
        <v>117</v>
      </c>
      <c r="B142" s="58" t="s">
        <v>281</v>
      </c>
      <c r="C142" s="25" t="s">
        <v>86</v>
      </c>
      <c r="D142" s="1">
        <v>48</v>
      </c>
      <c r="E142" s="1"/>
      <c r="F142" s="7"/>
      <c r="G142" s="26" t="s">
        <v>418</v>
      </c>
    </row>
    <row r="143" spans="1:7" ht="33.75">
      <c r="A143" s="48">
        <f t="shared" si="7"/>
        <v>118</v>
      </c>
      <c r="B143" s="3" t="s">
        <v>114</v>
      </c>
      <c r="C143" s="25" t="s">
        <v>91</v>
      </c>
      <c r="D143" s="1">
        <v>26</v>
      </c>
      <c r="E143" s="1"/>
      <c r="F143" s="7"/>
      <c r="G143" s="26"/>
    </row>
    <row r="144" spans="1:7" ht="22.5">
      <c r="A144" s="48">
        <f t="shared" si="7"/>
        <v>119</v>
      </c>
      <c r="B144" s="3" t="s">
        <v>115</v>
      </c>
      <c r="C144" s="25" t="s">
        <v>91</v>
      </c>
      <c r="D144" s="1">
        <v>54</v>
      </c>
      <c r="E144" s="1"/>
      <c r="F144" s="7"/>
      <c r="G144" s="26"/>
    </row>
    <row r="145" spans="1:7" ht="22.5">
      <c r="A145" s="48">
        <f t="shared" si="7"/>
        <v>120</v>
      </c>
      <c r="B145" s="3" t="s">
        <v>116</v>
      </c>
      <c r="C145" s="25" t="s">
        <v>91</v>
      </c>
      <c r="D145" s="1">
        <v>4</v>
      </c>
      <c r="E145" s="1"/>
      <c r="F145" s="7"/>
      <c r="G145" s="26"/>
    </row>
    <row r="146" spans="1:7" ht="45">
      <c r="A146" s="48">
        <f t="shared" si="7"/>
        <v>121</v>
      </c>
      <c r="B146" s="3" t="s">
        <v>117</v>
      </c>
      <c r="C146" s="25" t="s">
        <v>91</v>
      </c>
      <c r="D146" s="1">
        <v>6</v>
      </c>
      <c r="E146" s="1"/>
      <c r="F146" s="7"/>
      <c r="G146" s="26"/>
    </row>
    <row r="147" spans="1:7">
      <c r="A147" s="48">
        <f t="shared" si="7"/>
        <v>122</v>
      </c>
      <c r="B147" s="53" t="s">
        <v>92</v>
      </c>
      <c r="C147" s="47"/>
      <c r="D147" s="10"/>
      <c r="E147" s="1"/>
      <c r="F147" s="13"/>
      <c r="G147" s="26"/>
    </row>
    <row r="148" spans="1:7">
      <c r="A148" s="48">
        <f t="shared" si="7"/>
        <v>123</v>
      </c>
      <c r="B148" s="24" t="s">
        <v>118</v>
      </c>
      <c r="C148" s="47" t="s">
        <v>29</v>
      </c>
      <c r="D148" s="18" t="s">
        <v>30</v>
      </c>
      <c r="E148" s="18" t="s">
        <v>31</v>
      </c>
      <c r="F148" s="13" t="s">
        <v>32</v>
      </c>
      <c r="G148" s="24" t="s">
        <v>33</v>
      </c>
    </row>
    <row r="149" spans="1:7" ht="78.75">
      <c r="A149" s="48">
        <f t="shared" si="7"/>
        <v>124</v>
      </c>
      <c r="B149" s="3" t="s">
        <v>119</v>
      </c>
      <c r="C149" s="25" t="s">
        <v>88</v>
      </c>
      <c r="D149" s="1">
        <v>1</v>
      </c>
      <c r="E149" s="1"/>
      <c r="F149" s="7"/>
      <c r="G149" s="26"/>
    </row>
    <row r="150" spans="1:7" ht="33.75">
      <c r="A150" s="48">
        <f t="shared" si="7"/>
        <v>125</v>
      </c>
      <c r="B150" s="3" t="s">
        <v>120</v>
      </c>
      <c r="C150" s="25" t="s">
        <v>91</v>
      </c>
      <c r="D150" s="1">
        <v>1</v>
      </c>
      <c r="E150" s="1"/>
      <c r="F150" s="7"/>
      <c r="G150" s="26"/>
    </row>
    <row r="151" spans="1:7" ht="78.75">
      <c r="A151" s="48">
        <f t="shared" si="7"/>
        <v>126</v>
      </c>
      <c r="B151" s="3" t="s">
        <v>121</v>
      </c>
      <c r="C151" s="25" t="s">
        <v>88</v>
      </c>
      <c r="D151" s="1">
        <v>1</v>
      </c>
      <c r="E151" s="1"/>
      <c r="F151" s="7"/>
      <c r="G151" s="26"/>
    </row>
    <row r="152" spans="1:7" ht="45">
      <c r="A152" s="48">
        <f t="shared" si="7"/>
        <v>127</v>
      </c>
      <c r="B152" s="3" t="s">
        <v>122</v>
      </c>
      <c r="C152" s="25" t="s">
        <v>91</v>
      </c>
      <c r="D152" s="1">
        <v>1</v>
      </c>
      <c r="E152" s="1"/>
      <c r="F152" s="7"/>
      <c r="G152" s="26"/>
    </row>
    <row r="153" spans="1:7" ht="56.25">
      <c r="A153" s="48">
        <f t="shared" si="7"/>
        <v>128</v>
      </c>
      <c r="B153" s="58" t="s">
        <v>281</v>
      </c>
      <c r="C153" s="25" t="s">
        <v>86</v>
      </c>
      <c r="D153" s="1">
        <v>18</v>
      </c>
      <c r="E153" s="1"/>
      <c r="F153" s="7"/>
      <c r="G153" s="26" t="s">
        <v>301</v>
      </c>
    </row>
    <row r="154" spans="1:7" ht="22.5">
      <c r="A154" s="48">
        <f t="shared" si="7"/>
        <v>129</v>
      </c>
      <c r="B154" s="3" t="s">
        <v>113</v>
      </c>
      <c r="C154" s="25" t="s">
        <v>91</v>
      </c>
      <c r="D154" s="1">
        <v>18</v>
      </c>
      <c r="E154" s="1"/>
      <c r="F154" s="7"/>
      <c r="G154" s="26"/>
    </row>
    <row r="155" spans="1:7" ht="33.75">
      <c r="A155" s="48">
        <f t="shared" si="7"/>
        <v>130</v>
      </c>
      <c r="B155" s="3" t="s">
        <v>114</v>
      </c>
      <c r="C155" s="25" t="s">
        <v>91</v>
      </c>
      <c r="D155" s="1">
        <v>5</v>
      </c>
      <c r="E155" s="1"/>
      <c r="F155" s="7"/>
      <c r="G155" s="26"/>
    </row>
    <row r="156" spans="1:7" ht="22.5">
      <c r="A156" s="48">
        <f t="shared" si="7"/>
        <v>131</v>
      </c>
      <c r="B156" s="3" t="s">
        <v>115</v>
      </c>
      <c r="C156" s="25" t="s">
        <v>91</v>
      </c>
      <c r="D156" s="1">
        <v>39</v>
      </c>
      <c r="E156" s="1"/>
      <c r="F156" s="7"/>
      <c r="G156" s="26"/>
    </row>
    <row r="157" spans="1:7" ht="22.5">
      <c r="A157" s="48">
        <f t="shared" si="7"/>
        <v>132</v>
      </c>
      <c r="B157" s="3" t="s">
        <v>116</v>
      </c>
      <c r="C157" s="25" t="s">
        <v>91</v>
      </c>
      <c r="D157" s="1">
        <v>2</v>
      </c>
      <c r="E157" s="1"/>
      <c r="F157" s="7"/>
      <c r="G157" s="26"/>
    </row>
    <row r="158" spans="1:7" ht="45">
      <c r="A158" s="48">
        <f t="shared" si="7"/>
        <v>133</v>
      </c>
      <c r="B158" s="3" t="s">
        <v>117</v>
      </c>
      <c r="C158" s="25" t="s">
        <v>91</v>
      </c>
      <c r="D158" s="1">
        <v>4</v>
      </c>
      <c r="E158" s="1"/>
      <c r="F158" s="7"/>
      <c r="G158" s="26"/>
    </row>
    <row r="159" spans="1:7" ht="45">
      <c r="A159" s="48">
        <f t="shared" si="7"/>
        <v>134</v>
      </c>
      <c r="B159" s="3" t="s">
        <v>123</v>
      </c>
      <c r="C159" s="25" t="s">
        <v>91</v>
      </c>
      <c r="D159" s="1">
        <v>2</v>
      </c>
      <c r="E159" s="1"/>
      <c r="F159" s="7"/>
      <c r="G159" s="26"/>
    </row>
    <row r="160" spans="1:7">
      <c r="A160" s="48">
        <f t="shared" si="7"/>
        <v>135</v>
      </c>
      <c r="B160" s="24" t="s">
        <v>92</v>
      </c>
      <c r="C160" s="47"/>
      <c r="D160" s="10"/>
      <c r="E160" s="1"/>
      <c r="F160" s="13"/>
      <c r="G160" s="26"/>
    </row>
    <row r="161" spans="1:7">
      <c r="A161" s="48">
        <f t="shared" si="7"/>
        <v>136</v>
      </c>
      <c r="B161" s="24" t="s">
        <v>125</v>
      </c>
      <c r="C161" s="47" t="s">
        <v>29</v>
      </c>
      <c r="D161" s="18" t="s">
        <v>30</v>
      </c>
      <c r="E161" s="18" t="s">
        <v>31</v>
      </c>
      <c r="F161" s="13" t="s">
        <v>32</v>
      </c>
      <c r="G161" s="24" t="s">
        <v>33</v>
      </c>
    </row>
    <row r="162" spans="1:7" ht="22.5">
      <c r="A162" s="48">
        <f t="shared" si="7"/>
        <v>137</v>
      </c>
      <c r="B162" s="3" t="s">
        <v>126</v>
      </c>
      <c r="C162" s="25" t="s">
        <v>91</v>
      </c>
      <c r="D162" s="1">
        <v>31</v>
      </c>
      <c r="E162" s="1"/>
      <c r="F162" s="7"/>
      <c r="G162" s="26"/>
    </row>
    <row r="163" spans="1:7">
      <c r="A163" s="48">
        <f t="shared" si="7"/>
        <v>138</v>
      </c>
      <c r="B163" s="3" t="s">
        <v>127</v>
      </c>
      <c r="C163" s="25" t="s">
        <v>91</v>
      </c>
      <c r="D163" s="1">
        <v>8</v>
      </c>
      <c r="E163" s="1"/>
      <c r="F163" s="7"/>
      <c r="G163" s="26"/>
    </row>
    <row r="164" spans="1:7" ht="33.75">
      <c r="A164" s="48">
        <f t="shared" si="7"/>
        <v>139</v>
      </c>
      <c r="B164" s="3" t="s">
        <v>128</v>
      </c>
      <c r="C164" s="25" t="s">
        <v>88</v>
      </c>
      <c r="D164" s="1">
        <v>3</v>
      </c>
      <c r="E164" s="1"/>
      <c r="F164" s="7"/>
      <c r="G164" s="26"/>
    </row>
    <row r="165" spans="1:7">
      <c r="A165" s="48">
        <f t="shared" si="7"/>
        <v>140</v>
      </c>
      <c r="B165" s="24" t="s">
        <v>92</v>
      </c>
      <c r="C165" s="47"/>
      <c r="D165" s="10"/>
      <c r="E165" s="1"/>
      <c r="F165" s="13"/>
      <c r="G165" s="26" t="s">
        <v>78</v>
      </c>
    </row>
    <row r="166" spans="1:7">
      <c r="A166" s="48">
        <f t="shared" si="7"/>
        <v>141</v>
      </c>
      <c r="B166" s="24" t="s">
        <v>129</v>
      </c>
      <c r="C166" s="54"/>
      <c r="D166" s="11"/>
      <c r="E166" s="11"/>
      <c r="F166" s="59"/>
      <c r="G166" s="26" t="s">
        <v>78</v>
      </c>
    </row>
    <row r="167" spans="1:7">
      <c r="A167" s="48"/>
      <c r="B167" s="24"/>
      <c r="C167" s="54"/>
      <c r="D167" s="11"/>
      <c r="E167" s="11"/>
      <c r="F167" s="59"/>
      <c r="G167" s="26"/>
    </row>
    <row r="168" spans="1:7">
      <c r="A168" s="20"/>
      <c r="B168" s="24" t="str">
        <f>B8</f>
        <v>Edificio A (aulas)</v>
      </c>
      <c r="C168" s="60"/>
      <c r="D168" s="2"/>
      <c r="E168" s="2"/>
      <c r="F168" s="12"/>
      <c r="G168" s="26"/>
    </row>
    <row r="169" spans="1:7">
      <c r="A169" s="20"/>
      <c r="B169" s="24" t="str">
        <f>B70</f>
        <v>Baños para Alumnos</v>
      </c>
      <c r="C169" s="60"/>
      <c r="D169" s="2"/>
      <c r="E169" s="2"/>
      <c r="F169" s="12"/>
      <c r="G169" s="26"/>
    </row>
    <row r="170" spans="1:7">
      <c r="A170" s="20"/>
      <c r="B170" s="24" t="str">
        <f>B82</f>
        <v>Edificio B Administrativo</v>
      </c>
      <c r="C170" s="60"/>
      <c r="D170" s="2"/>
      <c r="E170" s="2"/>
      <c r="F170" s="12"/>
      <c r="G170" s="26"/>
    </row>
    <row r="171" spans="1:7">
      <c r="A171" s="20"/>
      <c r="B171" s="24" t="str">
        <f>B113</f>
        <v>Instalacion Electrica Primaria para todo el  Campus</v>
      </c>
      <c r="C171" s="60"/>
      <c r="D171" s="2"/>
      <c r="E171" s="2"/>
      <c r="F171" s="12"/>
      <c r="G171" s="26"/>
    </row>
    <row r="172" spans="1:7">
      <c r="A172" s="20"/>
      <c r="B172" s="24" t="s">
        <v>282</v>
      </c>
      <c r="C172" s="61"/>
      <c r="D172" s="11"/>
      <c r="E172" s="11"/>
      <c r="F172" s="12"/>
      <c r="G172" s="26"/>
    </row>
    <row r="173" spans="1:7">
      <c r="A173" s="20"/>
      <c r="B173" s="3"/>
      <c r="C173" s="62"/>
      <c r="D173" s="1"/>
      <c r="E173" s="1"/>
      <c r="F173" s="7"/>
      <c r="G173" s="26"/>
    </row>
    <row r="174" spans="1:7">
      <c r="A174" s="20"/>
      <c r="B174" s="24" t="s">
        <v>283</v>
      </c>
      <c r="C174" s="54" t="s">
        <v>78</v>
      </c>
      <c r="D174" s="11" t="s">
        <v>78</v>
      </c>
      <c r="E174" s="11"/>
      <c r="F174" s="12"/>
      <c r="G174" s="11" t="s">
        <v>78</v>
      </c>
    </row>
    <row r="175" spans="1:7">
      <c r="A175" s="48">
        <f>A166+1</f>
        <v>142</v>
      </c>
      <c r="B175" s="24" t="s">
        <v>145</v>
      </c>
      <c r="C175" s="47" t="s">
        <v>144</v>
      </c>
      <c r="D175" s="10"/>
      <c r="E175" s="10"/>
      <c r="F175" s="13"/>
      <c r="G175" s="26"/>
    </row>
    <row r="176" spans="1:7">
      <c r="A176" s="48">
        <f t="shared" ref="A176:A244" si="8">A175+1</f>
        <v>143</v>
      </c>
      <c r="B176" s="24" t="s">
        <v>146</v>
      </c>
      <c r="C176" s="54" t="s">
        <v>5</v>
      </c>
      <c r="D176" s="11" t="s">
        <v>56</v>
      </c>
      <c r="E176" s="11" t="s">
        <v>57</v>
      </c>
      <c r="F176" s="12" t="s">
        <v>58</v>
      </c>
      <c r="G176" s="54" t="s">
        <v>291</v>
      </c>
    </row>
    <row r="177" spans="1:7" ht="22.5">
      <c r="A177" s="48">
        <f t="shared" si="8"/>
        <v>144</v>
      </c>
      <c r="B177" s="3" t="s">
        <v>147</v>
      </c>
      <c r="C177" s="23" t="s">
        <v>148</v>
      </c>
      <c r="D177" s="7">
        <v>300</v>
      </c>
      <c r="E177" s="7"/>
      <c r="F177" s="7"/>
      <c r="G177" s="26"/>
    </row>
    <row r="178" spans="1:7" ht="22.5">
      <c r="A178" s="48">
        <f t="shared" si="8"/>
        <v>145</v>
      </c>
      <c r="B178" s="3" t="s">
        <v>149</v>
      </c>
      <c r="C178" s="23" t="s">
        <v>148</v>
      </c>
      <c r="D178" s="7">
        <v>500</v>
      </c>
      <c r="E178" s="7"/>
      <c r="F178" s="7"/>
      <c r="G178" s="26"/>
    </row>
    <row r="179" spans="1:7" ht="45">
      <c r="A179" s="48">
        <f t="shared" si="8"/>
        <v>146</v>
      </c>
      <c r="B179" s="3" t="s">
        <v>150</v>
      </c>
      <c r="C179" s="23" t="s">
        <v>11</v>
      </c>
      <c r="D179" s="7">
        <f>0.4*D177</f>
        <v>120</v>
      </c>
      <c r="E179" s="7"/>
      <c r="F179" s="7"/>
      <c r="G179" s="26"/>
    </row>
    <row r="180" spans="1:7" ht="22.5">
      <c r="A180" s="48">
        <f t="shared" si="8"/>
        <v>147</v>
      </c>
      <c r="B180" s="3" t="s">
        <v>151</v>
      </c>
      <c r="C180" s="23" t="s">
        <v>152</v>
      </c>
      <c r="D180" s="7">
        <f>D179*1.2</f>
        <v>144</v>
      </c>
      <c r="E180" s="7"/>
      <c r="F180" s="7"/>
      <c r="G180" s="26"/>
    </row>
    <row r="181" spans="1:7" ht="22.5">
      <c r="A181" s="48">
        <f t="shared" si="8"/>
        <v>148</v>
      </c>
      <c r="B181" s="3" t="s">
        <v>153</v>
      </c>
      <c r="C181" s="23" t="s">
        <v>11</v>
      </c>
      <c r="D181" s="7">
        <f>D180</f>
        <v>144</v>
      </c>
      <c r="E181" s="7"/>
      <c r="F181" s="7"/>
      <c r="G181" s="26"/>
    </row>
    <row r="182" spans="1:7" ht="45">
      <c r="A182" s="48">
        <f t="shared" si="8"/>
        <v>149</v>
      </c>
      <c r="B182" s="3" t="s">
        <v>154</v>
      </c>
      <c r="C182" s="23" t="s">
        <v>11</v>
      </c>
      <c r="D182" s="7">
        <f>D181</f>
        <v>144</v>
      </c>
      <c r="E182" s="7"/>
      <c r="F182" s="7"/>
      <c r="G182" s="26"/>
    </row>
    <row r="183" spans="1:7" s="65" customFormat="1">
      <c r="A183" s="48">
        <f t="shared" si="8"/>
        <v>150</v>
      </c>
      <c r="B183" s="53" t="str">
        <f>CONCATENATE("TOTAL ",B176)</f>
        <v>TOTAL OBRAS PRELIMINARES EN PLANTEL</v>
      </c>
      <c r="C183" s="63" t="s">
        <v>144</v>
      </c>
      <c r="D183" s="13"/>
      <c r="E183" s="13"/>
      <c r="F183" s="13"/>
      <c r="G183" s="64"/>
    </row>
    <row r="184" spans="1:7">
      <c r="A184" s="48">
        <f t="shared" si="8"/>
        <v>151</v>
      </c>
      <c r="B184" s="24" t="s">
        <v>155</v>
      </c>
      <c r="C184" s="54" t="s">
        <v>5</v>
      </c>
      <c r="D184" s="11" t="s">
        <v>56</v>
      </c>
      <c r="E184" s="11" t="s">
        <v>57</v>
      </c>
      <c r="F184" s="12" t="s">
        <v>58</v>
      </c>
      <c r="G184" s="54" t="s">
        <v>291</v>
      </c>
    </row>
    <row r="185" spans="1:7" ht="22.5">
      <c r="A185" s="48">
        <f t="shared" si="8"/>
        <v>152</v>
      </c>
      <c r="B185" s="3" t="s">
        <v>156</v>
      </c>
      <c r="C185" s="23" t="s">
        <v>11</v>
      </c>
      <c r="D185" s="7">
        <v>216.25</v>
      </c>
      <c r="E185" s="7"/>
      <c r="F185" s="7"/>
      <c r="G185" s="26"/>
    </row>
    <row r="186" spans="1:7" ht="22.5">
      <c r="A186" s="48">
        <f t="shared" si="8"/>
        <v>153</v>
      </c>
      <c r="B186" s="3" t="s">
        <v>153</v>
      </c>
      <c r="C186" s="23" t="s">
        <v>11</v>
      </c>
      <c r="D186" s="7">
        <f>D185*1.2</f>
        <v>259.5</v>
      </c>
      <c r="E186" s="7"/>
      <c r="F186" s="7"/>
      <c r="G186" s="26"/>
    </row>
    <row r="187" spans="1:7" ht="33.75">
      <c r="A187" s="48">
        <f t="shared" si="8"/>
        <v>154</v>
      </c>
      <c r="B187" s="3" t="s">
        <v>327</v>
      </c>
      <c r="C187" s="23" t="s">
        <v>24</v>
      </c>
      <c r="D187" s="7">
        <v>58.68</v>
      </c>
      <c r="E187" s="7"/>
      <c r="F187" s="7"/>
      <c r="G187" s="26"/>
    </row>
    <row r="188" spans="1:7" ht="33.75">
      <c r="A188" s="48">
        <f t="shared" si="8"/>
        <v>155</v>
      </c>
      <c r="B188" s="3" t="s">
        <v>328</v>
      </c>
      <c r="C188" s="23" t="s">
        <v>24</v>
      </c>
      <c r="D188" s="7">
        <v>36</v>
      </c>
      <c r="E188" s="7"/>
      <c r="F188" s="7"/>
      <c r="G188" s="26"/>
    </row>
    <row r="189" spans="1:7" ht="33.75">
      <c r="A189" s="48">
        <f t="shared" si="8"/>
        <v>156</v>
      </c>
      <c r="B189" s="3" t="s">
        <v>329</v>
      </c>
      <c r="C189" s="23" t="s">
        <v>24</v>
      </c>
      <c r="D189" s="7">
        <v>39.97</v>
      </c>
      <c r="E189" s="7"/>
      <c r="F189" s="7"/>
      <c r="G189" s="26"/>
    </row>
    <row r="190" spans="1:7" s="66" customFormat="1" ht="33.75">
      <c r="A190" s="48">
        <f t="shared" si="8"/>
        <v>157</v>
      </c>
      <c r="B190" s="3" t="s">
        <v>158</v>
      </c>
      <c r="C190" s="23" t="s">
        <v>86</v>
      </c>
      <c r="D190" s="7">
        <v>2</v>
      </c>
      <c r="E190" s="7"/>
      <c r="F190" s="7"/>
      <c r="G190" s="26"/>
    </row>
    <row r="191" spans="1:7" ht="33.75">
      <c r="A191" s="48">
        <f t="shared" si="8"/>
        <v>158</v>
      </c>
      <c r="B191" s="3" t="s">
        <v>159</v>
      </c>
      <c r="C191" s="23" t="s">
        <v>86</v>
      </c>
      <c r="D191" s="7">
        <v>8</v>
      </c>
      <c r="E191" s="7"/>
      <c r="F191" s="7"/>
      <c r="G191" s="26"/>
    </row>
    <row r="192" spans="1:7" ht="33.75">
      <c r="A192" s="48">
        <f t="shared" si="8"/>
        <v>159</v>
      </c>
      <c r="B192" s="3" t="s">
        <v>160</v>
      </c>
      <c r="C192" s="23" t="s">
        <v>86</v>
      </c>
      <c r="D192" s="7">
        <v>4</v>
      </c>
      <c r="E192" s="7"/>
      <c r="F192" s="7"/>
      <c r="G192" s="26"/>
    </row>
    <row r="193" spans="1:7" ht="45">
      <c r="A193" s="48">
        <f t="shared" si="8"/>
        <v>160</v>
      </c>
      <c r="B193" s="3" t="s">
        <v>161</v>
      </c>
      <c r="C193" s="23" t="s">
        <v>86</v>
      </c>
      <c r="D193" s="7">
        <v>4</v>
      </c>
      <c r="E193" s="7"/>
      <c r="F193" s="7"/>
      <c r="G193" s="26"/>
    </row>
    <row r="194" spans="1:7" ht="45">
      <c r="A194" s="48">
        <f t="shared" si="8"/>
        <v>161</v>
      </c>
      <c r="B194" s="3" t="s">
        <v>162</v>
      </c>
      <c r="C194" s="23" t="s">
        <v>86</v>
      </c>
      <c r="D194" s="7">
        <v>2</v>
      </c>
      <c r="E194" s="7"/>
      <c r="F194" s="7"/>
      <c r="G194" s="26"/>
    </row>
    <row r="195" spans="1:7" ht="45">
      <c r="A195" s="48">
        <f t="shared" si="8"/>
        <v>162</v>
      </c>
      <c r="B195" s="3" t="s">
        <v>163</v>
      </c>
      <c r="C195" s="23" t="s">
        <v>86</v>
      </c>
      <c r="D195" s="7">
        <v>1</v>
      </c>
      <c r="E195" s="7"/>
      <c r="F195" s="7"/>
      <c r="G195" s="26"/>
    </row>
    <row r="196" spans="1:7" ht="33.75">
      <c r="A196" s="48">
        <f t="shared" si="8"/>
        <v>163</v>
      </c>
      <c r="B196" s="3" t="s">
        <v>164</v>
      </c>
      <c r="C196" s="23" t="s">
        <v>86</v>
      </c>
      <c r="D196" s="7">
        <v>4</v>
      </c>
      <c r="E196" s="7"/>
      <c r="F196" s="7"/>
      <c r="G196" s="26"/>
    </row>
    <row r="197" spans="1:7" ht="33.75">
      <c r="A197" s="48">
        <f t="shared" si="8"/>
        <v>164</v>
      </c>
      <c r="B197" s="3" t="s">
        <v>165</v>
      </c>
      <c r="C197" s="23" t="s">
        <v>86</v>
      </c>
      <c r="D197" s="7">
        <v>8</v>
      </c>
      <c r="E197" s="7"/>
      <c r="F197" s="7"/>
      <c r="G197" s="26"/>
    </row>
    <row r="198" spans="1:7" ht="33.75">
      <c r="A198" s="48">
        <f t="shared" si="8"/>
        <v>165</v>
      </c>
      <c r="B198" s="3" t="s">
        <v>166</v>
      </c>
      <c r="C198" s="23" t="s">
        <v>86</v>
      </c>
      <c r="D198" s="7">
        <v>1</v>
      </c>
      <c r="E198" s="7"/>
      <c r="F198" s="7"/>
      <c r="G198" s="26"/>
    </row>
    <row r="199" spans="1:7" ht="45">
      <c r="A199" s="48">
        <f t="shared" si="8"/>
        <v>166</v>
      </c>
      <c r="B199" s="3" t="s">
        <v>167</v>
      </c>
      <c r="C199" s="23" t="s">
        <v>86</v>
      </c>
      <c r="D199" s="7">
        <v>2</v>
      </c>
      <c r="E199" s="7"/>
      <c r="F199" s="7"/>
      <c r="G199" s="26"/>
    </row>
    <row r="200" spans="1:7" ht="45">
      <c r="A200" s="48">
        <f t="shared" si="8"/>
        <v>167</v>
      </c>
      <c r="B200" s="3" t="s">
        <v>168</v>
      </c>
      <c r="C200" s="23" t="s">
        <v>86</v>
      </c>
      <c r="D200" s="7">
        <v>2</v>
      </c>
      <c r="E200" s="7"/>
      <c r="F200" s="7"/>
      <c r="G200" s="26"/>
    </row>
    <row r="201" spans="1:7" ht="33.75">
      <c r="A201" s="48">
        <f t="shared" si="8"/>
        <v>168</v>
      </c>
      <c r="B201" s="3" t="s">
        <v>169</v>
      </c>
      <c r="C201" s="23" t="s">
        <v>24</v>
      </c>
      <c r="D201" s="7">
        <v>138</v>
      </c>
      <c r="E201" s="7"/>
      <c r="F201" s="7"/>
      <c r="G201" s="26"/>
    </row>
    <row r="202" spans="1:7" ht="33.75">
      <c r="A202" s="48">
        <f t="shared" si="8"/>
        <v>169</v>
      </c>
      <c r="B202" s="3" t="s">
        <v>170</v>
      </c>
      <c r="C202" s="23" t="s">
        <v>24</v>
      </c>
      <c r="D202" s="7">
        <v>120</v>
      </c>
      <c r="E202" s="7"/>
      <c r="F202" s="7"/>
      <c r="G202" s="26"/>
    </row>
    <row r="203" spans="1:7" ht="22.5">
      <c r="A203" s="48">
        <f t="shared" si="8"/>
        <v>170</v>
      </c>
      <c r="B203" s="3" t="s">
        <v>267</v>
      </c>
      <c r="C203" s="23" t="s">
        <v>148</v>
      </c>
      <c r="D203" s="7">
        <f>SUM(D187:D189)*1.2</f>
        <v>161.58000000000001</v>
      </c>
      <c r="E203" s="7"/>
      <c r="F203" s="7"/>
      <c r="G203" s="26"/>
    </row>
    <row r="204" spans="1:7" s="65" customFormat="1">
      <c r="A204" s="48">
        <f t="shared" si="8"/>
        <v>171</v>
      </c>
      <c r="B204" s="67" t="str">
        <f>CONCATENATE("TOTAL ",B184)</f>
        <v>TOTAL OBRAS DE CIMENTACION</v>
      </c>
      <c r="C204" s="63" t="s">
        <v>144</v>
      </c>
      <c r="D204" s="13"/>
      <c r="E204" s="13"/>
      <c r="F204" s="13"/>
      <c r="G204" s="64"/>
    </row>
    <row r="205" spans="1:7">
      <c r="A205" s="48">
        <f t="shared" si="8"/>
        <v>172</v>
      </c>
      <c r="B205" s="24" t="s">
        <v>382</v>
      </c>
      <c r="C205" s="54" t="s">
        <v>5</v>
      </c>
      <c r="D205" s="11" t="s">
        <v>56</v>
      </c>
      <c r="E205" s="11" t="s">
        <v>57</v>
      </c>
      <c r="F205" s="12" t="s">
        <v>58</v>
      </c>
      <c r="G205" s="54" t="s">
        <v>291</v>
      </c>
    </row>
    <row r="206" spans="1:7" ht="101.25">
      <c r="A206" s="48">
        <f t="shared" si="8"/>
        <v>173</v>
      </c>
      <c r="B206" s="3" t="s">
        <v>246</v>
      </c>
      <c r="C206" s="23" t="s">
        <v>24</v>
      </c>
      <c r="D206" s="7">
        <v>8.4</v>
      </c>
      <c r="E206" s="7"/>
      <c r="F206" s="7"/>
      <c r="G206" s="3" t="s">
        <v>300</v>
      </c>
    </row>
    <row r="207" spans="1:7" ht="101.25">
      <c r="A207" s="48">
        <f t="shared" si="8"/>
        <v>174</v>
      </c>
      <c r="B207" s="3" t="s">
        <v>247</v>
      </c>
      <c r="C207" s="23" t="s">
        <v>24</v>
      </c>
      <c r="D207" s="7">
        <v>37.799999999999997</v>
      </c>
      <c r="E207" s="7"/>
      <c r="F207" s="7"/>
      <c r="G207" s="3" t="s">
        <v>300</v>
      </c>
    </row>
    <row r="208" spans="1:7" ht="101.25">
      <c r="A208" s="48">
        <f t="shared" si="8"/>
        <v>175</v>
      </c>
      <c r="B208" s="26" t="s">
        <v>252</v>
      </c>
      <c r="C208" s="23" t="s">
        <v>253</v>
      </c>
      <c r="D208" s="7">
        <v>8.4</v>
      </c>
      <c r="E208" s="7"/>
      <c r="F208" s="7"/>
      <c r="G208" s="3" t="s">
        <v>300</v>
      </c>
    </row>
    <row r="209" spans="1:8" ht="101.25">
      <c r="A209" s="48">
        <f t="shared" si="8"/>
        <v>176</v>
      </c>
      <c r="B209" s="3" t="s">
        <v>251</v>
      </c>
      <c r="C209" s="23" t="s">
        <v>24</v>
      </c>
      <c r="D209" s="7">
        <v>25.2</v>
      </c>
      <c r="E209" s="7"/>
      <c r="F209" s="7"/>
      <c r="G209" s="3" t="s">
        <v>300</v>
      </c>
    </row>
    <row r="210" spans="1:8" ht="101.25">
      <c r="A210" s="48">
        <f t="shared" si="8"/>
        <v>177</v>
      </c>
      <c r="B210" s="3" t="s">
        <v>250</v>
      </c>
      <c r="C210" s="23" t="s">
        <v>24</v>
      </c>
      <c r="D210" s="7">
        <v>4.2</v>
      </c>
      <c r="E210" s="7"/>
      <c r="F210" s="7"/>
      <c r="G210" s="3" t="s">
        <v>300</v>
      </c>
    </row>
    <row r="211" spans="1:8" ht="101.25">
      <c r="A211" s="48">
        <f t="shared" si="8"/>
        <v>178</v>
      </c>
      <c r="B211" s="3" t="s">
        <v>254</v>
      </c>
      <c r="C211" s="23" t="s">
        <v>24</v>
      </c>
      <c r="D211" s="7">
        <v>16.8</v>
      </c>
      <c r="E211" s="7"/>
      <c r="F211" s="7"/>
      <c r="G211" s="3" t="s">
        <v>300</v>
      </c>
    </row>
    <row r="212" spans="1:8" ht="101.25">
      <c r="A212" s="48">
        <f t="shared" si="8"/>
        <v>179</v>
      </c>
      <c r="B212" s="3" t="s">
        <v>255</v>
      </c>
      <c r="C212" s="23" t="s">
        <v>24</v>
      </c>
      <c r="D212" s="7">
        <v>4.2</v>
      </c>
      <c r="E212" s="7"/>
      <c r="F212" s="7"/>
      <c r="G212" s="3" t="s">
        <v>300</v>
      </c>
    </row>
    <row r="213" spans="1:8" ht="101.25">
      <c r="A213" s="48">
        <f t="shared" si="8"/>
        <v>180</v>
      </c>
      <c r="B213" s="3" t="s">
        <v>256</v>
      </c>
      <c r="C213" s="23" t="s">
        <v>24</v>
      </c>
      <c r="D213" s="7">
        <v>33.6</v>
      </c>
      <c r="E213" s="7"/>
      <c r="F213" s="7"/>
      <c r="G213" s="3" t="s">
        <v>300</v>
      </c>
    </row>
    <row r="214" spans="1:8" ht="101.25">
      <c r="A214" s="48">
        <f t="shared" si="8"/>
        <v>181</v>
      </c>
      <c r="B214" s="3" t="s">
        <v>325</v>
      </c>
      <c r="C214" s="23" t="s">
        <v>229</v>
      </c>
      <c r="D214" s="7">
        <v>16.8</v>
      </c>
      <c r="E214" s="7"/>
      <c r="F214" s="7"/>
      <c r="G214" s="3" t="s">
        <v>300</v>
      </c>
      <c r="H214" s="22" t="s">
        <v>324</v>
      </c>
    </row>
    <row r="215" spans="1:8" ht="45">
      <c r="A215" s="48">
        <f t="shared" si="8"/>
        <v>182</v>
      </c>
      <c r="B215" s="3" t="s">
        <v>171</v>
      </c>
      <c r="C215" s="23" t="s">
        <v>148</v>
      </c>
      <c r="D215" s="7">
        <v>328.28</v>
      </c>
      <c r="E215" s="7"/>
      <c r="F215" s="7"/>
      <c r="G215" s="3" t="s">
        <v>78</v>
      </c>
    </row>
    <row r="216" spans="1:8" ht="101.25">
      <c r="A216" s="48">
        <f t="shared" si="8"/>
        <v>183</v>
      </c>
      <c r="B216" s="3" t="s">
        <v>173</v>
      </c>
      <c r="C216" s="23" t="s">
        <v>24</v>
      </c>
      <c r="D216" s="7">
        <v>254</v>
      </c>
      <c r="E216" s="7"/>
      <c r="F216" s="7"/>
      <c r="G216" s="3" t="s">
        <v>300</v>
      </c>
    </row>
    <row r="217" spans="1:8" ht="56.25">
      <c r="A217" s="48">
        <f t="shared" si="8"/>
        <v>184</v>
      </c>
      <c r="B217" s="3" t="s">
        <v>174</v>
      </c>
      <c r="C217" s="23" t="s">
        <v>24</v>
      </c>
      <c r="D217" s="7">
        <v>96.79</v>
      </c>
      <c r="E217" s="7"/>
      <c r="F217" s="7"/>
      <c r="G217" s="26"/>
    </row>
    <row r="218" spans="1:8" ht="33.75">
      <c r="A218" s="48">
        <f t="shared" si="8"/>
        <v>185</v>
      </c>
      <c r="B218" s="3" t="s">
        <v>175</v>
      </c>
      <c r="C218" s="23" t="s">
        <v>24</v>
      </c>
      <c r="D218" s="7">
        <v>37.299999999999997</v>
      </c>
      <c r="E218" s="7"/>
      <c r="F218" s="7"/>
      <c r="G218" s="26"/>
    </row>
    <row r="219" spans="1:8" ht="22.5">
      <c r="A219" s="48">
        <f t="shared" si="8"/>
        <v>186</v>
      </c>
      <c r="B219" s="3" t="s">
        <v>257</v>
      </c>
      <c r="C219" s="23" t="s">
        <v>24</v>
      </c>
      <c r="D219" s="7">
        <v>110.91</v>
      </c>
      <c r="E219" s="7"/>
      <c r="F219" s="7"/>
      <c r="G219" s="26"/>
    </row>
    <row r="220" spans="1:8" ht="45">
      <c r="A220" s="48">
        <f t="shared" si="8"/>
        <v>187</v>
      </c>
      <c r="B220" s="3" t="s">
        <v>340</v>
      </c>
      <c r="C220" s="23" t="s">
        <v>24</v>
      </c>
      <c r="D220" s="7">
        <v>38.4</v>
      </c>
      <c r="E220" s="7"/>
      <c r="F220" s="7"/>
      <c r="G220" s="26" t="s">
        <v>341</v>
      </c>
    </row>
    <row r="221" spans="1:8" ht="45">
      <c r="A221" s="48">
        <f t="shared" si="8"/>
        <v>188</v>
      </c>
      <c r="B221" s="3" t="s">
        <v>263</v>
      </c>
      <c r="C221" s="23" t="s">
        <v>86</v>
      </c>
      <c r="D221" s="7">
        <v>4</v>
      </c>
      <c r="E221" s="7"/>
      <c r="F221" s="7"/>
      <c r="G221" s="26" t="s">
        <v>338</v>
      </c>
    </row>
    <row r="222" spans="1:8" ht="45">
      <c r="A222" s="48">
        <f t="shared" si="8"/>
        <v>189</v>
      </c>
      <c r="B222" s="3" t="s">
        <v>261</v>
      </c>
      <c r="C222" s="23" t="s">
        <v>86</v>
      </c>
      <c r="D222" s="7">
        <v>4</v>
      </c>
      <c r="E222" s="7"/>
      <c r="F222" s="7"/>
      <c r="G222" s="26" t="s">
        <v>338</v>
      </c>
    </row>
    <row r="223" spans="1:8" ht="45">
      <c r="A223" s="48">
        <f t="shared" si="8"/>
        <v>190</v>
      </c>
      <c r="B223" s="3" t="s">
        <v>262</v>
      </c>
      <c r="C223" s="23" t="s">
        <v>86</v>
      </c>
      <c r="D223" s="7">
        <v>2</v>
      </c>
      <c r="E223" s="7"/>
      <c r="F223" s="7"/>
      <c r="G223" s="26" t="s">
        <v>338</v>
      </c>
    </row>
    <row r="224" spans="1:8" ht="33.75">
      <c r="A224" s="48">
        <f t="shared" si="8"/>
        <v>191</v>
      </c>
      <c r="B224" s="3" t="s">
        <v>374</v>
      </c>
      <c r="C224" s="23" t="s">
        <v>219</v>
      </c>
      <c r="D224" s="7">
        <v>420</v>
      </c>
      <c r="E224" s="7"/>
      <c r="F224" s="7"/>
      <c r="G224" s="26" t="s">
        <v>339</v>
      </c>
    </row>
    <row r="225" spans="1:7" s="65" customFormat="1">
      <c r="A225" s="48">
        <f t="shared" si="8"/>
        <v>192</v>
      </c>
      <c r="B225" s="67" t="str">
        <f>CONCATENATE("TOTAL ",B205)</f>
        <v>TOTAL ESTRUCTURA Y PAREDES 1P</v>
      </c>
      <c r="C225" s="63" t="s">
        <v>144</v>
      </c>
      <c r="D225" s="13"/>
      <c r="E225" s="13"/>
      <c r="F225" s="13"/>
      <c r="G225" s="64"/>
    </row>
    <row r="226" spans="1:7">
      <c r="A226" s="48">
        <f t="shared" si="8"/>
        <v>193</v>
      </c>
      <c r="B226" s="24" t="s">
        <v>177</v>
      </c>
      <c r="C226" s="54" t="s">
        <v>5</v>
      </c>
      <c r="D226" s="11" t="s">
        <v>56</v>
      </c>
      <c r="E226" s="11" t="s">
        <v>57</v>
      </c>
      <c r="F226" s="12" t="s">
        <v>58</v>
      </c>
      <c r="G226" s="54" t="s">
        <v>291</v>
      </c>
    </row>
    <row r="227" spans="1:7" ht="33.75">
      <c r="A227" s="48">
        <f t="shared" si="8"/>
        <v>194</v>
      </c>
      <c r="B227" s="3" t="s">
        <v>260</v>
      </c>
      <c r="C227" s="23" t="s">
        <v>148</v>
      </c>
      <c r="D227" s="7">
        <v>420</v>
      </c>
      <c r="E227" s="7"/>
      <c r="F227" s="7"/>
      <c r="G227" s="26"/>
    </row>
    <row r="228" spans="1:7" ht="22.5">
      <c r="A228" s="48">
        <f t="shared" si="8"/>
        <v>195</v>
      </c>
      <c r="B228" s="3" t="s">
        <v>320</v>
      </c>
      <c r="C228" s="23" t="s">
        <v>148</v>
      </c>
      <c r="D228" s="7">
        <v>105</v>
      </c>
      <c r="E228" s="7"/>
      <c r="F228" s="7"/>
      <c r="G228" s="26"/>
    </row>
    <row r="229" spans="1:7" ht="22.5">
      <c r="A229" s="48">
        <f t="shared" si="8"/>
        <v>196</v>
      </c>
      <c r="B229" s="3" t="s">
        <v>288</v>
      </c>
      <c r="C229" s="23" t="s">
        <v>24</v>
      </c>
      <c r="D229" s="7">
        <v>228</v>
      </c>
      <c r="E229" s="7"/>
      <c r="F229" s="7"/>
      <c r="G229" s="26"/>
    </row>
    <row r="230" spans="1:7" ht="33.75">
      <c r="A230" s="48">
        <f t="shared" si="8"/>
        <v>197</v>
      </c>
      <c r="B230" s="3" t="s">
        <v>307</v>
      </c>
      <c r="C230" s="23" t="s">
        <v>148</v>
      </c>
      <c r="D230" s="7">
        <v>315</v>
      </c>
      <c r="E230" s="7"/>
      <c r="F230" s="7"/>
      <c r="G230" s="26"/>
    </row>
    <row r="231" spans="1:7" s="65" customFormat="1">
      <c r="A231" s="48">
        <f t="shared" si="8"/>
        <v>198</v>
      </c>
      <c r="B231" s="67" t="str">
        <f>CONCATENATE("TOTAL ",B226)</f>
        <v>TOTAL PISOS EN PRIMERA PLANTA</v>
      </c>
      <c r="C231" s="47" t="s">
        <v>144</v>
      </c>
      <c r="D231" s="10"/>
      <c r="E231" s="10"/>
      <c r="F231" s="13"/>
      <c r="G231" s="64"/>
    </row>
    <row r="232" spans="1:7">
      <c r="A232" s="48">
        <f t="shared" si="8"/>
        <v>199</v>
      </c>
      <c r="B232" s="24" t="s">
        <v>383</v>
      </c>
      <c r="C232" s="54" t="s">
        <v>5</v>
      </c>
      <c r="D232" s="11" t="s">
        <v>56</v>
      </c>
      <c r="E232" s="11" t="s">
        <v>57</v>
      </c>
      <c r="F232" s="12" t="s">
        <v>58</v>
      </c>
      <c r="G232" s="54" t="s">
        <v>291</v>
      </c>
    </row>
    <row r="233" spans="1:7" ht="22.5">
      <c r="A233" s="48">
        <f t="shared" si="8"/>
        <v>200</v>
      </c>
      <c r="B233" s="3" t="s">
        <v>178</v>
      </c>
      <c r="C233" s="23" t="s">
        <v>148</v>
      </c>
      <c r="D233" s="7">
        <v>656.56</v>
      </c>
      <c r="E233" s="7"/>
      <c r="F233" s="7"/>
      <c r="G233" s="26"/>
    </row>
    <row r="234" spans="1:7">
      <c r="A234" s="48">
        <f t="shared" si="8"/>
        <v>201</v>
      </c>
      <c r="B234" s="3" t="s">
        <v>179</v>
      </c>
      <c r="C234" s="23" t="s">
        <v>148</v>
      </c>
      <c r="D234" s="7">
        <v>656.56</v>
      </c>
      <c r="E234" s="7"/>
      <c r="F234" s="7"/>
      <c r="G234" s="26"/>
    </row>
    <row r="235" spans="1:7" ht="22.5">
      <c r="A235" s="48">
        <f t="shared" si="8"/>
        <v>202</v>
      </c>
      <c r="B235" s="3" t="s">
        <v>180</v>
      </c>
      <c r="C235" s="23" t="s">
        <v>148</v>
      </c>
      <c r="D235" s="7">
        <v>57.6</v>
      </c>
      <c r="E235" s="7"/>
      <c r="F235" s="7"/>
      <c r="G235" s="26"/>
    </row>
    <row r="236" spans="1:7">
      <c r="A236" s="48">
        <f t="shared" si="8"/>
        <v>203</v>
      </c>
      <c r="B236" s="67" t="str">
        <f>CONCATENATE("TOTAL ",B232)</f>
        <v>TOTAL ACABADOS Y RECUBRIMIENTOS 1P</v>
      </c>
      <c r="C236" s="47" t="s">
        <v>144</v>
      </c>
      <c r="D236" s="10"/>
      <c r="E236" s="10"/>
      <c r="F236" s="13"/>
      <c r="G236" s="26"/>
    </row>
    <row r="237" spans="1:7">
      <c r="A237" s="48">
        <f t="shared" si="8"/>
        <v>204</v>
      </c>
      <c r="B237" s="24" t="s">
        <v>373</v>
      </c>
      <c r="C237" s="25" t="s">
        <v>144</v>
      </c>
      <c r="D237" s="1"/>
      <c r="E237" s="1" t="s">
        <v>78</v>
      </c>
      <c r="F237" s="7" t="s">
        <v>78</v>
      </c>
      <c r="G237" s="26"/>
    </row>
    <row r="238" spans="1:7">
      <c r="A238" s="48">
        <f t="shared" si="8"/>
        <v>205</v>
      </c>
      <c r="B238" s="68" t="s">
        <v>381</v>
      </c>
      <c r="C238" s="54" t="s">
        <v>5</v>
      </c>
      <c r="D238" s="11" t="s">
        <v>56</v>
      </c>
      <c r="E238" s="11" t="s">
        <v>57</v>
      </c>
      <c r="F238" s="11" t="s">
        <v>58</v>
      </c>
      <c r="G238" s="54" t="s">
        <v>291</v>
      </c>
    </row>
    <row r="239" spans="1:7" ht="45">
      <c r="A239" s="48">
        <f t="shared" si="8"/>
        <v>206</v>
      </c>
      <c r="B239" s="3" t="s">
        <v>163</v>
      </c>
      <c r="C239" s="23" t="s">
        <v>86</v>
      </c>
      <c r="D239" s="7">
        <v>8</v>
      </c>
      <c r="E239" s="7"/>
      <c r="F239" s="7"/>
      <c r="G239" s="26"/>
    </row>
    <row r="240" spans="1:7" ht="67.5">
      <c r="A240" s="48">
        <f t="shared" si="8"/>
        <v>207</v>
      </c>
      <c r="B240" s="3" t="s">
        <v>342</v>
      </c>
      <c r="C240" s="9" t="s">
        <v>24</v>
      </c>
      <c r="D240" s="7">
        <v>31</v>
      </c>
      <c r="E240" s="7"/>
      <c r="F240" s="7"/>
      <c r="G240" s="54"/>
    </row>
    <row r="241" spans="1:8" ht="33.75">
      <c r="A241" s="48">
        <f t="shared" si="8"/>
        <v>208</v>
      </c>
      <c r="B241" s="3" t="s">
        <v>344</v>
      </c>
      <c r="C241" s="23" t="s">
        <v>24</v>
      </c>
      <c r="D241" s="7">
        <v>16.5</v>
      </c>
      <c r="E241" s="7"/>
      <c r="F241" s="7"/>
      <c r="G241" s="26"/>
    </row>
    <row r="242" spans="1:8" ht="45">
      <c r="A242" s="48">
        <f t="shared" si="8"/>
        <v>209</v>
      </c>
      <c r="B242" s="3" t="s">
        <v>343</v>
      </c>
      <c r="C242" s="23" t="s">
        <v>234</v>
      </c>
      <c r="D242" s="7">
        <v>26</v>
      </c>
      <c r="E242" s="7"/>
      <c r="F242" s="7"/>
      <c r="G242" s="26"/>
    </row>
    <row r="243" spans="1:8" ht="45">
      <c r="A243" s="48">
        <f t="shared" si="8"/>
        <v>210</v>
      </c>
      <c r="B243" s="3" t="s">
        <v>345</v>
      </c>
      <c r="C243" s="23" t="s">
        <v>148</v>
      </c>
      <c r="D243" s="7">
        <v>16.63</v>
      </c>
      <c r="E243" s="7"/>
      <c r="F243" s="7"/>
      <c r="G243" s="26"/>
    </row>
    <row r="244" spans="1:8" ht="22.5">
      <c r="A244" s="48">
        <f t="shared" si="8"/>
        <v>211</v>
      </c>
      <c r="B244" s="3" t="s">
        <v>346</v>
      </c>
      <c r="C244" s="23" t="s">
        <v>148</v>
      </c>
      <c r="D244" s="7">
        <v>22.75</v>
      </c>
      <c r="E244" s="7"/>
      <c r="F244" s="7"/>
      <c r="G244" s="26"/>
    </row>
    <row r="245" spans="1:8" ht="56.25">
      <c r="A245" s="48">
        <f t="shared" ref="A245:A301" si="9">A244+1</f>
        <v>212</v>
      </c>
      <c r="B245" s="3" t="s">
        <v>321</v>
      </c>
      <c r="C245" s="9" t="s">
        <v>24</v>
      </c>
      <c r="D245" s="6">
        <v>13</v>
      </c>
      <c r="E245" s="6"/>
      <c r="F245" s="6"/>
      <c r="G245" s="3" t="s">
        <v>428</v>
      </c>
    </row>
    <row r="246" spans="1:8" s="65" customFormat="1">
      <c r="A246" s="48">
        <f t="shared" si="9"/>
        <v>213</v>
      </c>
      <c r="B246" s="67" t="str">
        <f>CONCATENATE("TOTAL ",B238)</f>
        <v>TOTAL GRADAS  EXTERNAS ACCESO SEGUNDA PLANTA</v>
      </c>
      <c r="C246" s="47" t="s">
        <v>144</v>
      </c>
      <c r="D246" s="10"/>
      <c r="E246" s="10"/>
      <c r="F246" s="13"/>
      <c r="G246" s="64"/>
    </row>
    <row r="247" spans="1:8" s="65" customFormat="1">
      <c r="A247" s="48">
        <f t="shared" si="9"/>
        <v>214</v>
      </c>
      <c r="B247" s="24" t="s">
        <v>176</v>
      </c>
      <c r="C247" s="54" t="s">
        <v>5</v>
      </c>
      <c r="D247" s="11" t="s">
        <v>56</v>
      </c>
      <c r="E247" s="11" t="s">
        <v>57</v>
      </c>
      <c r="F247" s="11" t="s">
        <v>58</v>
      </c>
      <c r="G247" s="54" t="s">
        <v>291</v>
      </c>
      <c r="H247" s="65" t="s">
        <v>78</v>
      </c>
    </row>
    <row r="248" spans="1:8" ht="45">
      <c r="A248" s="48">
        <f t="shared" si="9"/>
        <v>215</v>
      </c>
      <c r="B248" s="3" t="s">
        <v>270</v>
      </c>
      <c r="C248" s="23" t="s">
        <v>148</v>
      </c>
      <c r="D248" s="7">
        <v>420</v>
      </c>
      <c r="E248" s="7"/>
      <c r="F248" s="7"/>
      <c r="G248" s="26"/>
    </row>
    <row r="249" spans="1:8" ht="56.25">
      <c r="A249" s="48">
        <f t="shared" si="9"/>
        <v>216</v>
      </c>
      <c r="B249" s="3" t="s">
        <v>268</v>
      </c>
      <c r="C249" s="23" t="s">
        <v>234</v>
      </c>
      <c r="D249" s="7">
        <v>105</v>
      </c>
      <c r="E249" s="7"/>
      <c r="F249" s="7"/>
      <c r="G249" s="26" t="s">
        <v>269</v>
      </c>
    </row>
    <row r="250" spans="1:8" s="65" customFormat="1">
      <c r="A250" s="48">
        <f t="shared" si="9"/>
        <v>217</v>
      </c>
      <c r="B250" s="67" t="str">
        <f>CONCATENATE("TOTAL ",B247)</f>
        <v>TOTAL LOSA DE ENTREPISO</v>
      </c>
      <c r="C250" s="47" t="s">
        <v>78</v>
      </c>
      <c r="D250" s="10"/>
      <c r="E250" s="10"/>
      <c r="F250" s="13"/>
      <c r="G250" s="64"/>
    </row>
    <row r="251" spans="1:8">
      <c r="A251" s="48">
        <f t="shared" si="9"/>
        <v>218</v>
      </c>
      <c r="B251" s="24" t="s">
        <v>384</v>
      </c>
      <c r="C251" s="54" t="s">
        <v>5</v>
      </c>
      <c r="D251" s="11" t="s">
        <v>56</v>
      </c>
      <c r="E251" s="11" t="s">
        <v>57</v>
      </c>
      <c r="F251" s="12" t="s">
        <v>58</v>
      </c>
      <c r="G251" s="54" t="s">
        <v>291</v>
      </c>
    </row>
    <row r="252" spans="1:8" ht="33.75">
      <c r="A252" s="48">
        <f t="shared" si="9"/>
        <v>219</v>
      </c>
      <c r="B252" s="3" t="s">
        <v>182</v>
      </c>
      <c r="C252" s="23" t="s">
        <v>181</v>
      </c>
      <c r="D252" s="7">
        <v>1</v>
      </c>
      <c r="E252" s="7"/>
      <c r="F252" s="7"/>
      <c r="G252" s="26"/>
    </row>
    <row r="253" spans="1:8">
      <c r="A253" s="48">
        <f t="shared" si="9"/>
        <v>220</v>
      </c>
      <c r="B253" s="3" t="s">
        <v>183</v>
      </c>
      <c r="C253" s="23" t="s">
        <v>181</v>
      </c>
      <c r="D253" s="7">
        <v>11</v>
      </c>
      <c r="E253" s="7"/>
      <c r="F253" s="7"/>
      <c r="G253" s="26"/>
    </row>
    <row r="254" spans="1:8" ht="33.75">
      <c r="A254" s="48">
        <f t="shared" si="9"/>
        <v>221</v>
      </c>
      <c r="B254" s="3" t="s">
        <v>184</v>
      </c>
      <c r="C254" s="63" t="s">
        <v>181</v>
      </c>
      <c r="D254" s="7">
        <v>4</v>
      </c>
      <c r="E254" s="7"/>
      <c r="F254" s="7"/>
      <c r="G254" s="26"/>
    </row>
    <row r="255" spans="1:8" ht="45">
      <c r="A255" s="48">
        <f t="shared" si="9"/>
        <v>222</v>
      </c>
      <c r="B255" s="58" t="s">
        <v>279</v>
      </c>
      <c r="C255" s="23" t="s">
        <v>86</v>
      </c>
      <c r="D255" s="7">
        <v>47</v>
      </c>
      <c r="E255" s="7"/>
      <c r="F255" s="7"/>
      <c r="G255" s="26" t="s">
        <v>280</v>
      </c>
    </row>
    <row r="256" spans="1:8" ht="33.75">
      <c r="A256" s="48">
        <f t="shared" si="9"/>
        <v>223</v>
      </c>
      <c r="B256" s="3" t="s">
        <v>185</v>
      </c>
      <c r="C256" s="23" t="s">
        <v>317</v>
      </c>
      <c r="D256" s="7">
        <v>16</v>
      </c>
      <c r="E256" s="7"/>
      <c r="F256" s="7"/>
      <c r="G256" s="26"/>
    </row>
    <row r="257" spans="1:7">
      <c r="A257" s="48">
        <f t="shared" si="9"/>
        <v>224</v>
      </c>
      <c r="B257" s="3" t="s">
        <v>187</v>
      </c>
      <c r="C257" s="23" t="s">
        <v>181</v>
      </c>
      <c r="D257" s="7">
        <v>53</v>
      </c>
      <c r="E257" s="7"/>
      <c r="F257" s="7"/>
      <c r="G257" s="26"/>
    </row>
    <row r="258" spans="1:7">
      <c r="A258" s="48">
        <f t="shared" si="9"/>
        <v>225</v>
      </c>
      <c r="B258" s="3" t="s">
        <v>371</v>
      </c>
      <c r="C258" s="23" t="s">
        <v>134</v>
      </c>
      <c r="D258" s="7">
        <v>2</v>
      </c>
      <c r="E258" s="7"/>
      <c r="F258" s="7"/>
      <c r="G258" s="26"/>
    </row>
    <row r="259" spans="1:7" ht="22.5">
      <c r="A259" s="48">
        <f t="shared" si="9"/>
        <v>226</v>
      </c>
      <c r="B259" s="3" t="s">
        <v>372</v>
      </c>
      <c r="C259" s="23" t="s">
        <v>134</v>
      </c>
      <c r="D259" s="7">
        <v>1</v>
      </c>
      <c r="E259" s="7"/>
      <c r="F259" s="7"/>
      <c r="G259" s="26"/>
    </row>
    <row r="260" spans="1:7" ht="33.75">
      <c r="A260" s="48">
        <f t="shared" si="9"/>
        <v>227</v>
      </c>
      <c r="B260" s="3" t="s">
        <v>114</v>
      </c>
      <c r="C260" s="23" t="s">
        <v>91</v>
      </c>
      <c r="D260" s="7">
        <v>5</v>
      </c>
      <c r="E260" s="7"/>
      <c r="F260" s="7"/>
      <c r="G260" s="26" t="s">
        <v>78</v>
      </c>
    </row>
    <row r="261" spans="1:7">
      <c r="A261" s="48">
        <f t="shared" si="9"/>
        <v>228</v>
      </c>
      <c r="B261" s="67" t="str">
        <f>CONCATENATE("TOTAL ",B251)</f>
        <v>TOTAL INSTALACIONES ELECTRICAS DE LUZ Y FUERZA 1P</v>
      </c>
      <c r="C261" s="23" t="s">
        <v>144</v>
      </c>
      <c r="D261" s="7"/>
      <c r="E261" s="7"/>
      <c r="F261" s="13"/>
      <c r="G261" s="26"/>
    </row>
    <row r="262" spans="1:7">
      <c r="A262" s="48">
        <f t="shared" si="9"/>
        <v>229</v>
      </c>
      <c r="B262" s="24" t="s">
        <v>385</v>
      </c>
      <c r="C262" s="54" t="s">
        <v>5</v>
      </c>
      <c r="D262" s="11" t="s">
        <v>56</v>
      </c>
      <c r="E262" s="11" t="s">
        <v>57</v>
      </c>
      <c r="F262" s="12" t="s">
        <v>58</v>
      </c>
      <c r="G262" s="54" t="s">
        <v>291</v>
      </c>
    </row>
    <row r="263" spans="1:7" ht="22.5">
      <c r="A263" s="48">
        <f t="shared" si="9"/>
        <v>230</v>
      </c>
      <c r="B263" s="3" t="s">
        <v>126</v>
      </c>
      <c r="C263" s="23" t="s">
        <v>91</v>
      </c>
      <c r="D263" s="7">
        <v>8</v>
      </c>
      <c r="E263" s="7"/>
      <c r="F263" s="7"/>
      <c r="G263" s="26"/>
    </row>
    <row r="264" spans="1:7" ht="22.5">
      <c r="A264" s="48">
        <f t="shared" si="9"/>
        <v>231</v>
      </c>
      <c r="B264" s="3" t="s">
        <v>316</v>
      </c>
      <c r="C264" s="23" t="s">
        <v>86</v>
      </c>
      <c r="D264" s="7">
        <v>4</v>
      </c>
      <c r="E264" s="7"/>
      <c r="F264" s="7"/>
      <c r="G264" s="26"/>
    </row>
    <row r="265" spans="1:7" s="65" customFormat="1">
      <c r="A265" s="48">
        <f t="shared" si="9"/>
        <v>232</v>
      </c>
      <c r="B265" s="67" t="str">
        <f>CONCATENATE("TOTAL ",B262)</f>
        <v>TOTAL VOZ Y DATOS. 1P</v>
      </c>
      <c r="C265" s="63" t="s">
        <v>144</v>
      </c>
      <c r="D265" s="13"/>
      <c r="E265" s="13"/>
      <c r="F265" s="13"/>
      <c r="G265" s="64"/>
    </row>
    <row r="266" spans="1:7">
      <c r="A266" s="48">
        <f t="shared" si="9"/>
        <v>233</v>
      </c>
      <c r="B266" s="24" t="s">
        <v>386</v>
      </c>
      <c r="C266" s="54" t="s">
        <v>5</v>
      </c>
      <c r="D266" s="11" t="s">
        <v>56</v>
      </c>
      <c r="E266" s="11" t="s">
        <v>57</v>
      </c>
      <c r="F266" s="12" t="s">
        <v>58</v>
      </c>
      <c r="G266" s="54" t="s">
        <v>291</v>
      </c>
    </row>
    <row r="267" spans="1:7" ht="67.5">
      <c r="A267" s="48">
        <f t="shared" si="9"/>
        <v>234</v>
      </c>
      <c r="B267" s="3" t="s">
        <v>265</v>
      </c>
      <c r="C267" s="23" t="s">
        <v>181</v>
      </c>
      <c r="D267" s="7">
        <v>4</v>
      </c>
      <c r="E267" s="7"/>
      <c r="F267" s="7"/>
      <c r="G267" s="26"/>
    </row>
    <row r="268" spans="1:7" ht="22.5">
      <c r="A268" s="48">
        <f t="shared" si="9"/>
        <v>235</v>
      </c>
      <c r="B268" s="3" t="s">
        <v>188</v>
      </c>
      <c r="C268" s="23" t="s">
        <v>24</v>
      </c>
      <c r="D268" s="7">
        <v>166</v>
      </c>
      <c r="E268" s="7"/>
      <c r="F268" s="7"/>
      <c r="G268" s="26"/>
    </row>
    <row r="269" spans="1:7" ht="22.5">
      <c r="A269" s="48">
        <f t="shared" si="9"/>
        <v>236</v>
      </c>
      <c r="B269" s="3" t="s">
        <v>189</v>
      </c>
      <c r="C269" s="23" t="s">
        <v>24</v>
      </c>
      <c r="D269" s="7">
        <v>75</v>
      </c>
      <c r="E269" s="7"/>
      <c r="F269" s="7"/>
      <c r="G269" s="26"/>
    </row>
    <row r="270" spans="1:7" ht="67.5">
      <c r="A270" s="48">
        <f t="shared" si="9"/>
        <v>237</v>
      </c>
      <c r="B270" s="3" t="s">
        <v>266</v>
      </c>
      <c r="C270" s="23" t="s">
        <v>181</v>
      </c>
      <c r="D270" s="7">
        <v>6</v>
      </c>
      <c r="E270" s="7"/>
      <c r="F270" s="7"/>
      <c r="G270" s="26"/>
    </row>
    <row r="271" spans="1:7" ht="56.25">
      <c r="A271" s="48">
        <f t="shared" si="9"/>
        <v>238</v>
      </c>
      <c r="B271" s="3" t="s">
        <v>190</v>
      </c>
      <c r="C271" s="23" t="s">
        <v>181</v>
      </c>
      <c r="D271" s="7">
        <v>7</v>
      </c>
      <c r="E271" s="7"/>
      <c r="F271" s="7"/>
      <c r="G271" s="26"/>
    </row>
    <row r="272" spans="1:7" ht="56.25">
      <c r="A272" s="48">
        <f t="shared" si="9"/>
        <v>239</v>
      </c>
      <c r="B272" s="3" t="s">
        <v>191</v>
      </c>
      <c r="C272" s="23" t="s">
        <v>181</v>
      </c>
      <c r="D272" s="7">
        <v>6</v>
      </c>
      <c r="E272" s="7"/>
      <c r="F272" s="7"/>
      <c r="G272" s="26"/>
    </row>
    <row r="273" spans="1:7">
      <c r="A273" s="48">
        <f t="shared" si="9"/>
        <v>240</v>
      </c>
      <c r="B273" s="3" t="s">
        <v>415</v>
      </c>
      <c r="C273" s="23" t="s">
        <v>181</v>
      </c>
      <c r="D273" s="7">
        <v>1</v>
      </c>
      <c r="E273" s="7"/>
      <c r="F273" s="7"/>
      <c r="G273" s="26"/>
    </row>
    <row r="274" spans="1:7" ht="45">
      <c r="A274" s="48">
        <f t="shared" si="9"/>
        <v>241</v>
      </c>
      <c r="B274" s="3" t="s">
        <v>360</v>
      </c>
      <c r="C274" s="9" t="s">
        <v>8</v>
      </c>
      <c r="D274" s="6">
        <v>7</v>
      </c>
      <c r="E274" s="6"/>
      <c r="F274" s="6"/>
      <c r="G274" s="3" t="s">
        <v>358</v>
      </c>
    </row>
    <row r="275" spans="1:7" ht="22.5">
      <c r="A275" s="48">
        <f t="shared" si="9"/>
        <v>242</v>
      </c>
      <c r="B275" s="53" t="str">
        <f>CONCATENATE("TOTAL ",B266)</f>
        <v>TOTAL INSTALACIONES HIDRAULICAS Y SANITARIAS 1P</v>
      </c>
      <c r="C275" s="47" t="s">
        <v>144</v>
      </c>
      <c r="D275" s="10"/>
      <c r="E275" s="10"/>
      <c r="F275" s="13"/>
      <c r="G275" s="26"/>
    </row>
    <row r="276" spans="1:7">
      <c r="A276" s="48">
        <f t="shared" si="9"/>
        <v>243</v>
      </c>
      <c r="B276" s="3" t="s">
        <v>387</v>
      </c>
      <c r="C276" s="54" t="s">
        <v>5</v>
      </c>
      <c r="D276" s="11" t="s">
        <v>56</v>
      </c>
      <c r="E276" s="11" t="s">
        <v>57</v>
      </c>
      <c r="F276" s="12" t="s">
        <v>58</v>
      </c>
      <c r="G276" s="54" t="s">
        <v>291</v>
      </c>
    </row>
    <row r="277" spans="1:7" ht="90">
      <c r="A277" s="48">
        <f t="shared" si="9"/>
        <v>244</v>
      </c>
      <c r="B277" s="3" t="s">
        <v>326</v>
      </c>
      <c r="C277" s="23" t="s">
        <v>181</v>
      </c>
      <c r="D277" s="7">
        <v>1</v>
      </c>
      <c r="E277" s="7"/>
      <c r="F277" s="7"/>
      <c r="G277" s="26"/>
    </row>
    <row r="278" spans="1:7" ht="78.75">
      <c r="A278" s="48">
        <f t="shared" si="9"/>
        <v>245</v>
      </c>
      <c r="B278" s="3" t="s">
        <v>192</v>
      </c>
      <c r="C278" s="23" t="s">
        <v>181</v>
      </c>
      <c r="D278" s="7">
        <v>4</v>
      </c>
      <c r="E278" s="7"/>
      <c r="F278" s="7"/>
      <c r="G278" s="26"/>
    </row>
    <row r="279" spans="1:7" ht="56.25">
      <c r="A279" s="48">
        <f t="shared" si="9"/>
        <v>246</v>
      </c>
      <c r="B279" s="3" t="s">
        <v>285</v>
      </c>
      <c r="C279" s="23" t="s">
        <v>24</v>
      </c>
      <c r="D279" s="14">
        <v>108</v>
      </c>
      <c r="E279" s="14"/>
      <c r="F279" s="7"/>
      <c r="G279" s="26" t="s">
        <v>284</v>
      </c>
    </row>
    <row r="280" spans="1:7" ht="45">
      <c r="A280" s="48">
        <f t="shared" si="9"/>
        <v>247</v>
      </c>
      <c r="B280" s="3" t="s">
        <v>193</v>
      </c>
      <c r="C280" s="23" t="s">
        <v>86</v>
      </c>
      <c r="D280" s="7">
        <v>32</v>
      </c>
      <c r="E280" s="7"/>
      <c r="F280" s="7"/>
      <c r="G280" s="26"/>
    </row>
    <row r="281" spans="1:7" ht="45">
      <c r="A281" s="48">
        <f t="shared" si="9"/>
        <v>248</v>
      </c>
      <c r="B281" s="3" t="s">
        <v>278</v>
      </c>
      <c r="C281" s="23" t="s">
        <v>86</v>
      </c>
      <c r="D281" s="7">
        <v>2</v>
      </c>
      <c r="E281" s="7"/>
      <c r="F281" s="7"/>
      <c r="G281" s="26"/>
    </row>
    <row r="282" spans="1:7">
      <c r="A282" s="48">
        <f t="shared" si="9"/>
        <v>249</v>
      </c>
      <c r="B282" s="53" t="str">
        <f>CONCATENATE("TOTAL ",B276)</f>
        <v>TOTAL PUERTAS Y VENTANAS 1P</v>
      </c>
      <c r="C282" s="23" t="s">
        <v>144</v>
      </c>
      <c r="D282" s="7"/>
      <c r="E282" s="7"/>
      <c r="F282" s="13"/>
      <c r="G282" s="26"/>
    </row>
    <row r="283" spans="1:7">
      <c r="A283" s="48">
        <f t="shared" si="9"/>
        <v>250</v>
      </c>
      <c r="B283" s="24" t="s">
        <v>388</v>
      </c>
      <c r="C283" s="54" t="s">
        <v>5</v>
      </c>
      <c r="D283" s="11" t="s">
        <v>56</v>
      </c>
      <c r="E283" s="11" t="s">
        <v>57</v>
      </c>
      <c r="F283" s="12" t="s">
        <v>58</v>
      </c>
      <c r="G283" s="54" t="s">
        <v>291</v>
      </c>
    </row>
    <row r="284" spans="1:7" ht="45">
      <c r="A284" s="48">
        <f t="shared" si="9"/>
        <v>251</v>
      </c>
      <c r="B284" s="3" t="s">
        <v>273</v>
      </c>
      <c r="C284" s="25" t="s">
        <v>148</v>
      </c>
      <c r="D284" s="19">
        <v>420</v>
      </c>
      <c r="E284" s="1"/>
      <c r="F284" s="7"/>
      <c r="G284" s="26" t="s">
        <v>399</v>
      </c>
    </row>
    <row r="285" spans="1:7" ht="45">
      <c r="A285" s="48">
        <f t="shared" si="9"/>
        <v>252</v>
      </c>
      <c r="B285" s="3" t="s">
        <v>274</v>
      </c>
      <c r="C285" s="25" t="s">
        <v>148</v>
      </c>
      <c r="D285" s="1">
        <v>656.56</v>
      </c>
      <c r="E285" s="1"/>
      <c r="F285" s="7"/>
      <c r="G285" s="26" t="s">
        <v>399</v>
      </c>
    </row>
    <row r="286" spans="1:7">
      <c r="A286" s="48">
        <f t="shared" si="9"/>
        <v>253</v>
      </c>
      <c r="B286" s="53" t="str">
        <f>CONCATENATE("TOTAL ",B283)</f>
        <v>TOTAL PINTURAS 1P</v>
      </c>
      <c r="C286" s="25" t="s">
        <v>144</v>
      </c>
      <c r="D286" s="1"/>
      <c r="E286" s="1"/>
      <c r="F286" s="13"/>
      <c r="G286" s="26"/>
    </row>
    <row r="287" spans="1:7">
      <c r="A287" s="48">
        <f t="shared" si="9"/>
        <v>254</v>
      </c>
      <c r="B287" s="24" t="s">
        <v>389</v>
      </c>
      <c r="C287" s="25" t="s">
        <v>144</v>
      </c>
      <c r="D287" s="1"/>
      <c r="E287" s="1"/>
      <c r="F287" s="7" t="s">
        <v>78</v>
      </c>
      <c r="G287" s="26"/>
    </row>
    <row r="288" spans="1:7">
      <c r="A288" s="48">
        <f t="shared" si="9"/>
        <v>255</v>
      </c>
      <c r="B288" s="24" t="s">
        <v>390</v>
      </c>
      <c r="C288" s="54" t="s">
        <v>5</v>
      </c>
      <c r="D288" s="11" t="s">
        <v>56</v>
      </c>
      <c r="E288" s="11" t="s">
        <v>57</v>
      </c>
      <c r="F288" s="12" t="s">
        <v>58</v>
      </c>
      <c r="G288" s="54" t="s">
        <v>291</v>
      </c>
    </row>
    <row r="289" spans="1:8" ht="33.75">
      <c r="A289" s="48">
        <f t="shared" si="9"/>
        <v>256</v>
      </c>
      <c r="B289" s="3" t="s">
        <v>175</v>
      </c>
      <c r="C289" s="23" t="s">
        <v>24</v>
      </c>
      <c r="D289" s="7">
        <v>37.700000000000003</v>
      </c>
      <c r="E289" s="7"/>
      <c r="F289" s="7"/>
      <c r="G289" s="26"/>
    </row>
    <row r="290" spans="1:8" ht="101.25">
      <c r="A290" s="48">
        <f t="shared" si="9"/>
        <v>257</v>
      </c>
      <c r="B290" s="3" t="s">
        <v>246</v>
      </c>
      <c r="C290" s="23" t="s">
        <v>24</v>
      </c>
      <c r="D290" s="69">
        <v>5.6</v>
      </c>
      <c r="E290" s="7"/>
      <c r="F290" s="7"/>
      <c r="G290" s="3" t="s">
        <v>246</v>
      </c>
    </row>
    <row r="291" spans="1:8" ht="101.25">
      <c r="A291" s="48">
        <f t="shared" si="9"/>
        <v>258</v>
      </c>
      <c r="B291" s="3" t="s">
        <v>323</v>
      </c>
      <c r="C291" s="23" t="s">
        <v>24</v>
      </c>
      <c r="D291" s="69">
        <v>25.2</v>
      </c>
      <c r="E291" s="7"/>
      <c r="F291" s="7"/>
      <c r="G291" s="3" t="s">
        <v>247</v>
      </c>
    </row>
    <row r="292" spans="1:8" ht="90">
      <c r="A292" s="48">
        <f t="shared" si="9"/>
        <v>259</v>
      </c>
      <c r="B292" s="3" t="s">
        <v>322</v>
      </c>
      <c r="C292" s="23" t="s">
        <v>24</v>
      </c>
      <c r="D292" s="69">
        <v>5.6</v>
      </c>
      <c r="E292" s="7"/>
      <c r="F292" s="7"/>
      <c r="G292" s="3" t="s">
        <v>248</v>
      </c>
    </row>
    <row r="293" spans="1:8" ht="101.25">
      <c r="A293" s="48">
        <f t="shared" si="9"/>
        <v>260</v>
      </c>
      <c r="B293" s="3" t="s">
        <v>251</v>
      </c>
      <c r="C293" s="23" t="s">
        <v>24</v>
      </c>
      <c r="D293" s="69">
        <v>19.2</v>
      </c>
      <c r="E293" s="7"/>
      <c r="F293" s="7"/>
      <c r="G293" s="3" t="s">
        <v>249</v>
      </c>
    </row>
    <row r="294" spans="1:8" ht="101.25">
      <c r="A294" s="48">
        <f t="shared" si="9"/>
        <v>261</v>
      </c>
      <c r="B294" s="3" t="s">
        <v>250</v>
      </c>
      <c r="C294" s="23"/>
      <c r="D294" s="69">
        <v>2.8</v>
      </c>
      <c r="E294" s="7"/>
      <c r="F294" s="7"/>
      <c r="G294" s="3" t="s">
        <v>250</v>
      </c>
    </row>
    <row r="295" spans="1:8" ht="101.25">
      <c r="A295" s="48">
        <f t="shared" si="9"/>
        <v>262</v>
      </c>
      <c r="B295" s="3" t="s">
        <v>254</v>
      </c>
      <c r="C295" s="23"/>
      <c r="D295" s="69">
        <v>11.2</v>
      </c>
      <c r="E295" s="7"/>
      <c r="F295" s="7"/>
      <c r="G295" s="3" t="s">
        <v>254</v>
      </c>
    </row>
    <row r="296" spans="1:8" ht="101.25">
      <c r="A296" s="48">
        <f t="shared" si="9"/>
        <v>263</v>
      </c>
      <c r="B296" s="3" t="s">
        <v>255</v>
      </c>
      <c r="C296" s="23"/>
      <c r="D296" s="7">
        <v>2.8</v>
      </c>
      <c r="E296" s="7"/>
      <c r="F296" s="7"/>
      <c r="G296" s="3" t="s">
        <v>255</v>
      </c>
    </row>
    <row r="297" spans="1:8" ht="101.25">
      <c r="A297" s="48">
        <f t="shared" si="9"/>
        <v>264</v>
      </c>
      <c r="B297" s="3" t="s">
        <v>256</v>
      </c>
      <c r="C297" s="23"/>
      <c r="D297" s="7">
        <v>22.4</v>
      </c>
      <c r="E297" s="7"/>
      <c r="F297" s="7"/>
      <c r="G297" s="3" t="s">
        <v>256</v>
      </c>
    </row>
    <row r="298" spans="1:8" ht="67.5">
      <c r="A298" s="48">
        <f t="shared" si="9"/>
        <v>265</v>
      </c>
      <c r="B298" s="3" t="s">
        <v>325</v>
      </c>
      <c r="C298" s="23" t="s">
        <v>229</v>
      </c>
      <c r="D298" s="7">
        <v>16</v>
      </c>
      <c r="E298" s="7"/>
      <c r="F298" s="7"/>
      <c r="G298" s="3"/>
      <c r="H298" s="22" t="s">
        <v>78</v>
      </c>
    </row>
    <row r="299" spans="1:8" ht="33.75">
      <c r="A299" s="48">
        <f t="shared" si="9"/>
        <v>266</v>
      </c>
      <c r="B299" s="3" t="s">
        <v>172</v>
      </c>
      <c r="C299" s="23" t="s">
        <v>24</v>
      </c>
      <c r="D299" s="7">
        <v>87.5</v>
      </c>
      <c r="E299" s="7"/>
      <c r="F299" s="7"/>
      <c r="G299" s="26"/>
      <c r="H299" s="42" t="s">
        <v>78</v>
      </c>
    </row>
    <row r="300" spans="1:8" ht="45">
      <c r="A300" s="48">
        <f t="shared" si="9"/>
        <v>267</v>
      </c>
      <c r="B300" s="3" t="s">
        <v>171</v>
      </c>
      <c r="C300" s="23" t="s">
        <v>148</v>
      </c>
      <c r="D300" s="7">
        <v>373</v>
      </c>
      <c r="E300" s="7"/>
      <c r="F300" s="7"/>
      <c r="G300" s="26"/>
    </row>
    <row r="301" spans="1:8" ht="22.5">
      <c r="A301" s="48">
        <f t="shared" si="9"/>
        <v>268</v>
      </c>
      <c r="B301" s="3" t="s">
        <v>196</v>
      </c>
      <c r="C301" s="23" t="s">
        <v>24</v>
      </c>
      <c r="D301" s="7"/>
      <c r="E301" s="7"/>
      <c r="F301" s="7"/>
      <c r="G301" s="26"/>
    </row>
    <row r="302" spans="1:8" ht="33.75">
      <c r="A302" s="48">
        <f t="shared" ref="A302:A363" si="10">A301+1</f>
        <v>269</v>
      </c>
      <c r="B302" s="3" t="s">
        <v>259</v>
      </c>
      <c r="C302" s="23" t="s">
        <v>24</v>
      </c>
      <c r="D302" s="7">
        <v>37.700000000000003</v>
      </c>
      <c r="E302" s="7"/>
      <c r="F302" s="7"/>
      <c r="G302" s="26"/>
    </row>
    <row r="303" spans="1:8" ht="22.5">
      <c r="A303" s="48">
        <f t="shared" si="10"/>
        <v>270</v>
      </c>
      <c r="B303" s="3" t="s">
        <v>257</v>
      </c>
      <c r="C303" s="23" t="s">
        <v>24</v>
      </c>
      <c r="D303" s="7">
        <v>110.91</v>
      </c>
      <c r="E303" s="7"/>
      <c r="F303" s="7"/>
      <c r="G303" s="26" t="s">
        <v>78</v>
      </c>
    </row>
    <row r="304" spans="1:8" ht="45">
      <c r="A304" s="48">
        <f t="shared" si="10"/>
        <v>271</v>
      </c>
      <c r="B304" s="3" t="s">
        <v>340</v>
      </c>
      <c r="C304" s="23" t="s">
        <v>24</v>
      </c>
      <c r="D304" s="7">
        <v>42.6</v>
      </c>
      <c r="E304" s="7"/>
      <c r="F304" s="7"/>
      <c r="G304" s="26" t="s">
        <v>258</v>
      </c>
    </row>
    <row r="305" spans="1:7">
      <c r="A305" s="48">
        <f t="shared" si="10"/>
        <v>272</v>
      </c>
      <c r="B305" s="53" t="str">
        <f>CONCATENATE("TOTAL ",B288)</f>
        <v>TOTAL ESTRUCTURAS Y PAREDES 2P</v>
      </c>
      <c r="C305" s="47" t="s">
        <v>78</v>
      </c>
      <c r="D305" s="10"/>
      <c r="E305" s="10"/>
      <c r="F305" s="13"/>
      <c r="G305" s="26"/>
    </row>
    <row r="306" spans="1:7">
      <c r="A306" s="48">
        <f t="shared" si="10"/>
        <v>273</v>
      </c>
      <c r="B306" s="24" t="s">
        <v>197</v>
      </c>
      <c r="C306" s="54" t="s">
        <v>5</v>
      </c>
      <c r="D306" s="11" t="s">
        <v>56</v>
      </c>
      <c r="E306" s="11" t="s">
        <v>57</v>
      </c>
      <c r="F306" s="12" t="s">
        <v>58</v>
      </c>
      <c r="G306" s="54" t="s">
        <v>291</v>
      </c>
    </row>
    <row r="307" spans="1:7" ht="33.75">
      <c r="A307" s="48">
        <f t="shared" si="10"/>
        <v>274</v>
      </c>
      <c r="B307" s="3" t="s">
        <v>198</v>
      </c>
      <c r="C307" s="23" t="s">
        <v>24</v>
      </c>
      <c r="D307" s="7">
        <v>35</v>
      </c>
      <c r="E307" s="7"/>
      <c r="F307" s="7"/>
      <c r="G307" s="26"/>
    </row>
    <row r="308" spans="1:7" ht="22.5">
      <c r="A308" s="48">
        <f t="shared" si="10"/>
        <v>275</v>
      </c>
      <c r="B308" s="3" t="s">
        <v>217</v>
      </c>
      <c r="C308" s="23" t="s">
        <v>86</v>
      </c>
      <c r="D308" s="7">
        <v>1</v>
      </c>
      <c r="E308" s="7"/>
      <c r="F308" s="7"/>
      <c r="G308" s="26"/>
    </row>
    <row r="309" spans="1:7" ht="33.75">
      <c r="A309" s="48">
        <f t="shared" si="10"/>
        <v>276</v>
      </c>
      <c r="B309" s="3" t="s">
        <v>330</v>
      </c>
      <c r="C309" s="23" t="s">
        <v>86</v>
      </c>
      <c r="D309" s="7">
        <v>8.5</v>
      </c>
      <c r="E309" s="7"/>
      <c r="F309" s="7"/>
      <c r="G309" s="26"/>
    </row>
    <row r="310" spans="1:7" ht="101.25">
      <c r="A310" s="48">
        <f t="shared" si="10"/>
        <v>277</v>
      </c>
      <c r="B310" s="3" t="s">
        <v>275</v>
      </c>
      <c r="C310" s="23" t="s">
        <v>148</v>
      </c>
      <c r="D310" s="7">
        <v>146.97999999999999</v>
      </c>
      <c r="E310" s="7"/>
      <c r="F310" s="7"/>
      <c r="G310" s="26"/>
    </row>
    <row r="311" spans="1:7" ht="90">
      <c r="A311" s="48">
        <f t="shared" si="10"/>
        <v>278</v>
      </c>
      <c r="B311" s="3" t="s">
        <v>276</v>
      </c>
      <c r="C311" s="23" t="s">
        <v>148</v>
      </c>
      <c r="D311" s="7">
        <v>361.28</v>
      </c>
      <c r="E311" s="7"/>
      <c r="F311" s="7"/>
      <c r="G311" s="26"/>
    </row>
    <row r="312" spans="1:7" ht="56.25">
      <c r="A312" s="48">
        <f t="shared" si="10"/>
        <v>279</v>
      </c>
      <c r="B312" s="3" t="s">
        <v>199</v>
      </c>
      <c r="C312" s="23" t="s">
        <v>181</v>
      </c>
      <c r="D312" s="7">
        <v>117</v>
      </c>
      <c r="E312" s="7"/>
      <c r="F312" s="7"/>
      <c r="G312" s="26"/>
    </row>
    <row r="313" spans="1:7" ht="33.75">
      <c r="A313" s="48">
        <f>A312+1</f>
        <v>280</v>
      </c>
      <c r="B313" s="3" t="s">
        <v>200</v>
      </c>
      <c r="C313" s="23" t="s">
        <v>24</v>
      </c>
      <c r="D313" s="7">
        <v>70</v>
      </c>
      <c r="E313" s="7"/>
      <c r="F313" s="7"/>
      <c r="G313" s="26"/>
    </row>
    <row r="314" spans="1:7" ht="22.5">
      <c r="A314" s="48">
        <f t="shared" si="10"/>
        <v>281</v>
      </c>
      <c r="B314" s="3" t="s">
        <v>201</v>
      </c>
      <c r="C314" s="23" t="s">
        <v>202</v>
      </c>
      <c r="D314" s="7">
        <v>150</v>
      </c>
      <c r="E314" s="7"/>
      <c r="F314" s="7"/>
      <c r="G314" s="26"/>
    </row>
    <row r="315" spans="1:7">
      <c r="A315" s="48">
        <f t="shared" si="10"/>
        <v>282</v>
      </c>
      <c r="B315" s="53" t="str">
        <f>CONCATENATE("TOTAL ",B306)</f>
        <v>TOTAL TECHOS</v>
      </c>
      <c r="C315" s="63" t="s">
        <v>144</v>
      </c>
      <c r="D315" s="13"/>
      <c r="E315" s="13"/>
      <c r="F315" s="13"/>
      <c r="G315" s="26"/>
    </row>
    <row r="316" spans="1:7">
      <c r="A316" s="48">
        <f t="shared" si="10"/>
        <v>283</v>
      </c>
      <c r="B316" s="24" t="s">
        <v>391</v>
      </c>
      <c r="C316" s="54" t="s">
        <v>5</v>
      </c>
      <c r="D316" s="11" t="s">
        <v>56</v>
      </c>
      <c r="E316" s="11" t="s">
        <v>57</v>
      </c>
      <c r="F316" s="12" t="s">
        <v>58</v>
      </c>
      <c r="G316" s="54" t="s">
        <v>291</v>
      </c>
    </row>
    <row r="317" spans="1:7">
      <c r="A317" s="48">
        <f t="shared" si="10"/>
        <v>284</v>
      </c>
      <c r="B317" s="3" t="s">
        <v>319</v>
      </c>
      <c r="C317" s="23" t="s">
        <v>24</v>
      </c>
      <c r="D317" s="7">
        <v>105</v>
      </c>
      <c r="E317" s="7"/>
      <c r="F317" s="7"/>
      <c r="G317" s="26"/>
    </row>
    <row r="318" spans="1:7" ht="22.5">
      <c r="A318" s="48">
        <f t="shared" si="10"/>
        <v>285</v>
      </c>
      <c r="B318" s="3" t="s">
        <v>288</v>
      </c>
      <c r="C318" s="23" t="s">
        <v>24</v>
      </c>
      <c r="D318" s="7">
        <v>228</v>
      </c>
      <c r="E318" s="7"/>
      <c r="F318" s="7"/>
      <c r="G318" s="26"/>
    </row>
    <row r="319" spans="1:7" ht="33.75">
      <c r="A319" s="48">
        <f t="shared" si="10"/>
        <v>286</v>
      </c>
      <c r="B319" s="3" t="s">
        <v>368</v>
      </c>
      <c r="C319" s="23" t="s">
        <v>148</v>
      </c>
      <c r="D319" s="7">
        <v>315</v>
      </c>
      <c r="E319" s="7"/>
      <c r="F319" s="7"/>
      <c r="G319" s="26"/>
    </row>
    <row r="320" spans="1:7">
      <c r="A320" s="48">
        <f t="shared" si="10"/>
        <v>287</v>
      </c>
      <c r="B320" s="53" t="str">
        <f>CONCATENATE("TOTAL ",B316)</f>
        <v>TOTAL PISOS 2P</v>
      </c>
      <c r="C320" s="25" t="s">
        <v>144</v>
      </c>
      <c r="D320" s="1"/>
      <c r="E320" s="1"/>
      <c r="F320" s="13"/>
      <c r="G320" s="26"/>
    </row>
    <row r="321" spans="1:7">
      <c r="A321" s="48">
        <f t="shared" si="10"/>
        <v>288</v>
      </c>
      <c r="B321" s="24" t="s">
        <v>392</v>
      </c>
      <c r="C321" s="54" t="s">
        <v>5</v>
      </c>
      <c r="D321" s="11" t="s">
        <v>56</v>
      </c>
      <c r="E321" s="11" t="s">
        <v>57</v>
      </c>
      <c r="F321" s="12" t="s">
        <v>58</v>
      </c>
      <c r="G321" s="54" t="s">
        <v>291</v>
      </c>
    </row>
    <row r="322" spans="1:7" ht="22.5">
      <c r="A322" s="48">
        <f t="shared" si="10"/>
        <v>289</v>
      </c>
      <c r="B322" s="3" t="s">
        <v>178</v>
      </c>
      <c r="C322" s="23" t="s">
        <v>148</v>
      </c>
      <c r="D322" s="7">
        <v>746</v>
      </c>
      <c r="E322" s="7"/>
      <c r="F322" s="7"/>
      <c r="G322" s="26"/>
    </row>
    <row r="323" spans="1:7">
      <c r="A323" s="48">
        <f t="shared" si="10"/>
        <v>290</v>
      </c>
      <c r="B323" s="3" t="s">
        <v>179</v>
      </c>
      <c r="C323" s="23" t="s">
        <v>148</v>
      </c>
      <c r="D323" s="7">
        <v>746</v>
      </c>
      <c r="E323" s="7"/>
      <c r="F323" s="7"/>
      <c r="G323" s="26"/>
    </row>
    <row r="324" spans="1:7" ht="22.5">
      <c r="A324" s="48">
        <f t="shared" si="10"/>
        <v>291</v>
      </c>
      <c r="B324" s="3" t="s">
        <v>367</v>
      </c>
      <c r="C324" s="23" t="s">
        <v>148</v>
      </c>
      <c r="D324" s="7">
        <v>39.92</v>
      </c>
      <c r="E324" s="7"/>
      <c r="F324" s="7"/>
      <c r="G324" s="26"/>
    </row>
    <row r="325" spans="1:7" ht="56.25">
      <c r="A325" s="48">
        <f t="shared" si="10"/>
        <v>292</v>
      </c>
      <c r="B325" s="3" t="s">
        <v>366</v>
      </c>
      <c r="C325" s="23" t="s">
        <v>219</v>
      </c>
      <c r="D325" s="7">
        <v>32.200000000000003</v>
      </c>
      <c r="E325" s="7"/>
      <c r="F325" s="7"/>
      <c r="G325" s="26" t="s">
        <v>315</v>
      </c>
    </row>
    <row r="326" spans="1:7">
      <c r="A326" s="48">
        <f t="shared" si="10"/>
        <v>293</v>
      </c>
      <c r="B326" s="53" t="str">
        <f>CONCATENATE("TOTAL ",B321)</f>
        <v>TOTAL ACABADOS Y RECUBRIMIENTOS 2P</v>
      </c>
      <c r="C326" s="23" t="s">
        <v>144</v>
      </c>
      <c r="D326" s="7"/>
      <c r="E326" s="7"/>
      <c r="F326" s="13"/>
      <c r="G326" s="26"/>
    </row>
    <row r="327" spans="1:7">
      <c r="A327" s="48">
        <f t="shared" si="10"/>
        <v>294</v>
      </c>
      <c r="B327" s="24" t="s">
        <v>393</v>
      </c>
      <c r="C327" s="54" t="s">
        <v>5</v>
      </c>
      <c r="D327" s="11" t="s">
        <v>56</v>
      </c>
      <c r="E327" s="11" t="s">
        <v>57</v>
      </c>
      <c r="F327" s="12" t="s">
        <v>58</v>
      </c>
      <c r="G327" s="54" t="s">
        <v>291</v>
      </c>
    </row>
    <row r="328" spans="1:7" ht="33.75">
      <c r="A328" s="48">
        <f t="shared" si="10"/>
        <v>295</v>
      </c>
      <c r="B328" s="3" t="s">
        <v>182</v>
      </c>
      <c r="C328" s="23" t="s">
        <v>181</v>
      </c>
      <c r="D328" s="7">
        <v>1</v>
      </c>
      <c r="E328" s="7"/>
      <c r="F328" s="7"/>
      <c r="G328" s="26"/>
    </row>
    <row r="329" spans="1:7" ht="33.75">
      <c r="A329" s="48">
        <f t="shared" si="10"/>
        <v>296</v>
      </c>
      <c r="B329" s="3" t="s">
        <v>184</v>
      </c>
      <c r="C329" s="23" t="s">
        <v>181</v>
      </c>
      <c r="D329" s="7">
        <v>6</v>
      </c>
      <c r="E329" s="7"/>
      <c r="F329" s="7"/>
      <c r="G329" s="26"/>
    </row>
    <row r="330" spans="1:7">
      <c r="A330" s="48">
        <f t="shared" si="10"/>
        <v>297</v>
      </c>
      <c r="B330" s="3" t="s">
        <v>183</v>
      </c>
      <c r="C330" s="23" t="s">
        <v>181</v>
      </c>
      <c r="D330" s="7">
        <v>11</v>
      </c>
      <c r="E330" s="7"/>
      <c r="F330" s="7"/>
      <c r="G330" s="26"/>
    </row>
    <row r="331" spans="1:7" ht="56.25">
      <c r="A331" s="48">
        <f t="shared" si="10"/>
        <v>298</v>
      </c>
      <c r="B331" s="58" t="s">
        <v>281</v>
      </c>
      <c r="C331" s="23" t="s">
        <v>86</v>
      </c>
      <c r="D331" s="7">
        <v>47</v>
      </c>
      <c r="E331" s="7"/>
      <c r="F331" s="7"/>
      <c r="G331" s="26" t="s">
        <v>280</v>
      </c>
    </row>
    <row r="332" spans="1:7" ht="33.75">
      <c r="A332" s="48">
        <f t="shared" si="10"/>
        <v>299</v>
      </c>
      <c r="B332" s="3" t="s">
        <v>185</v>
      </c>
      <c r="C332" s="23" t="s">
        <v>186</v>
      </c>
      <c r="D332" s="7">
        <v>16</v>
      </c>
      <c r="E332" s="7"/>
      <c r="F332" s="7"/>
      <c r="G332" s="26"/>
    </row>
    <row r="333" spans="1:7">
      <c r="A333" s="48">
        <f t="shared" si="10"/>
        <v>300</v>
      </c>
      <c r="B333" s="3" t="s">
        <v>187</v>
      </c>
      <c r="C333" s="23" t="s">
        <v>144</v>
      </c>
      <c r="D333" s="7">
        <v>53</v>
      </c>
      <c r="E333" s="7"/>
      <c r="F333" s="7"/>
      <c r="G333" s="26"/>
    </row>
    <row r="334" spans="1:7" ht="33.75">
      <c r="A334" s="48">
        <f t="shared" si="10"/>
        <v>301</v>
      </c>
      <c r="B334" s="3" t="s">
        <v>114</v>
      </c>
      <c r="C334" s="23" t="s">
        <v>91</v>
      </c>
      <c r="D334" s="7">
        <v>5</v>
      </c>
      <c r="E334" s="7"/>
      <c r="F334" s="7"/>
      <c r="G334" s="26"/>
    </row>
    <row r="335" spans="1:7" ht="22.5">
      <c r="A335" s="48">
        <f t="shared" si="10"/>
        <v>302</v>
      </c>
      <c r="B335" s="53" t="str">
        <f>CONCATENATE("TOTAL ",B327)</f>
        <v>TOTAL INSTALACIONES ELECTRICAS DE LUZ Y FUERZA 2P</v>
      </c>
      <c r="C335" s="63" t="s">
        <v>144</v>
      </c>
      <c r="D335" s="13"/>
      <c r="E335" s="13"/>
      <c r="F335" s="13"/>
      <c r="G335" s="26"/>
    </row>
    <row r="336" spans="1:7">
      <c r="A336" s="48">
        <f t="shared" si="10"/>
        <v>303</v>
      </c>
      <c r="B336" s="24" t="s">
        <v>394</v>
      </c>
      <c r="C336" s="23" t="s">
        <v>144</v>
      </c>
      <c r="D336" s="7"/>
      <c r="E336" s="7"/>
      <c r="F336" s="7"/>
      <c r="G336" s="26"/>
    </row>
    <row r="337" spans="1:7" ht="22.5">
      <c r="A337" s="48">
        <f t="shared" si="10"/>
        <v>304</v>
      </c>
      <c r="B337" s="3" t="s">
        <v>126</v>
      </c>
      <c r="C337" s="23" t="s">
        <v>91</v>
      </c>
      <c r="D337" s="7">
        <v>8</v>
      </c>
      <c r="E337" s="7"/>
      <c r="F337" s="7"/>
      <c r="G337" s="26"/>
    </row>
    <row r="338" spans="1:7" ht="22.5">
      <c r="A338" s="48">
        <f t="shared" si="10"/>
        <v>305</v>
      </c>
      <c r="B338" s="3" t="s">
        <v>316</v>
      </c>
      <c r="C338" s="23" t="s">
        <v>86</v>
      </c>
      <c r="D338" s="7">
        <v>4</v>
      </c>
      <c r="E338" s="7"/>
      <c r="F338" s="7"/>
      <c r="G338" s="26"/>
    </row>
    <row r="339" spans="1:7" ht="22.5">
      <c r="A339" s="48">
        <f t="shared" si="10"/>
        <v>306</v>
      </c>
      <c r="B339" s="53" t="str">
        <f>CONCATENATE("TOTAL ",B335)</f>
        <v>TOTAL TOTAL INSTALACIONES ELECTRICAS DE LUZ Y FUERZA 2P</v>
      </c>
      <c r="C339" s="63" t="s">
        <v>78</v>
      </c>
      <c r="D339" s="13" t="s">
        <v>78</v>
      </c>
      <c r="E339" s="13"/>
      <c r="F339" s="13"/>
      <c r="G339" s="26"/>
    </row>
    <row r="340" spans="1:7">
      <c r="A340" s="48">
        <f t="shared" si="10"/>
        <v>307</v>
      </c>
      <c r="B340" s="24" t="s">
        <v>395</v>
      </c>
      <c r="C340" s="54" t="s">
        <v>5</v>
      </c>
      <c r="D340" s="11" t="s">
        <v>56</v>
      </c>
      <c r="E340" s="11" t="s">
        <v>57</v>
      </c>
      <c r="F340" s="12" t="s">
        <v>58</v>
      </c>
      <c r="G340" s="54" t="s">
        <v>291</v>
      </c>
    </row>
    <row r="341" spans="1:7" ht="22.5">
      <c r="A341" s="48">
        <f t="shared" si="10"/>
        <v>308</v>
      </c>
      <c r="B341" s="3" t="s">
        <v>188</v>
      </c>
      <c r="C341" s="23" t="s">
        <v>24</v>
      </c>
      <c r="D341" s="7">
        <v>170</v>
      </c>
      <c r="E341" s="7"/>
      <c r="F341" s="7"/>
      <c r="G341" s="26"/>
    </row>
    <row r="342" spans="1:7" ht="22.5">
      <c r="A342" s="48">
        <f t="shared" si="10"/>
        <v>309</v>
      </c>
      <c r="B342" s="3" t="s">
        <v>189</v>
      </c>
      <c r="C342" s="23" t="s">
        <v>24</v>
      </c>
      <c r="D342" s="7">
        <v>50</v>
      </c>
      <c r="E342" s="7"/>
      <c r="F342" s="7"/>
      <c r="G342" s="26"/>
    </row>
    <row r="343" spans="1:7" ht="56.25">
      <c r="A343" s="48">
        <f t="shared" si="10"/>
        <v>310</v>
      </c>
      <c r="B343" s="3" t="s">
        <v>190</v>
      </c>
      <c r="C343" s="23" t="s">
        <v>181</v>
      </c>
      <c r="D343" s="7">
        <v>7</v>
      </c>
      <c r="E343" s="7"/>
      <c r="F343" s="7"/>
      <c r="G343" s="26"/>
    </row>
    <row r="344" spans="1:7" ht="56.25">
      <c r="A344" s="48">
        <f t="shared" si="10"/>
        <v>311</v>
      </c>
      <c r="B344" s="3" t="s">
        <v>331</v>
      </c>
      <c r="C344" s="23" t="s">
        <v>181</v>
      </c>
      <c r="D344" s="7">
        <v>6</v>
      </c>
      <c r="E344" s="7"/>
      <c r="F344" s="7"/>
      <c r="G344" s="26"/>
    </row>
    <row r="345" spans="1:7" ht="45">
      <c r="A345" s="48">
        <f t="shared" si="10"/>
        <v>312</v>
      </c>
      <c r="B345" s="3" t="s">
        <v>203</v>
      </c>
      <c r="C345" s="23" t="s">
        <v>181</v>
      </c>
      <c r="D345" s="7">
        <v>5</v>
      </c>
      <c r="E345" s="7"/>
      <c r="F345" s="7"/>
      <c r="G345" s="26"/>
    </row>
    <row r="346" spans="1:7" ht="45">
      <c r="A346" s="48">
        <f t="shared" si="10"/>
        <v>313</v>
      </c>
      <c r="B346" s="3" t="s">
        <v>361</v>
      </c>
      <c r="C346" s="9" t="s">
        <v>8</v>
      </c>
      <c r="D346" s="6">
        <v>5</v>
      </c>
      <c r="E346" s="6"/>
      <c r="F346" s="6"/>
      <c r="G346" s="3" t="s">
        <v>362</v>
      </c>
    </row>
    <row r="347" spans="1:7">
      <c r="A347" s="48">
        <f t="shared" si="10"/>
        <v>314</v>
      </c>
      <c r="B347" s="3" t="s">
        <v>416</v>
      </c>
      <c r="C347" s="23" t="s">
        <v>181</v>
      </c>
      <c r="D347" s="6">
        <v>1</v>
      </c>
      <c r="E347" s="6"/>
      <c r="F347" s="6"/>
      <c r="G347" s="3"/>
    </row>
    <row r="348" spans="1:7" ht="45">
      <c r="A348" s="48">
        <f t="shared" si="10"/>
        <v>315</v>
      </c>
      <c r="B348" s="3" t="s">
        <v>360</v>
      </c>
      <c r="C348" s="9" t="s">
        <v>8</v>
      </c>
      <c r="D348" s="6">
        <v>7</v>
      </c>
      <c r="E348" s="6"/>
      <c r="F348" s="6"/>
      <c r="G348" s="3" t="s">
        <v>362</v>
      </c>
    </row>
    <row r="349" spans="1:7">
      <c r="A349" s="48">
        <f t="shared" si="10"/>
        <v>316</v>
      </c>
      <c r="B349" s="53" t="str">
        <f>CONCATENATE("TOTAL ",B340)</f>
        <v>TOTAL INSTALACIONES HIDRAULICAS 2P</v>
      </c>
      <c r="C349" s="47" t="s">
        <v>144</v>
      </c>
      <c r="D349" s="10"/>
      <c r="E349" s="10"/>
      <c r="F349" s="13"/>
      <c r="G349" s="26"/>
    </row>
    <row r="350" spans="1:7">
      <c r="A350" s="48">
        <f t="shared" si="10"/>
        <v>317</v>
      </c>
      <c r="B350" s="24" t="s">
        <v>396</v>
      </c>
      <c r="C350" s="47" t="s">
        <v>144</v>
      </c>
      <c r="D350" s="10"/>
      <c r="E350" s="10"/>
      <c r="F350" s="13" t="s">
        <v>78</v>
      </c>
      <c r="G350" s="26"/>
    </row>
    <row r="351" spans="1:7" ht="56.25">
      <c r="A351" s="48">
        <f t="shared" si="10"/>
        <v>318</v>
      </c>
      <c r="B351" s="3" t="s">
        <v>400</v>
      </c>
      <c r="C351" s="9" t="s">
        <v>24</v>
      </c>
      <c r="D351" s="6">
        <v>35</v>
      </c>
      <c r="E351" s="6"/>
      <c r="F351" s="6"/>
      <c r="G351" s="3" t="s">
        <v>401</v>
      </c>
    </row>
    <row r="352" spans="1:7">
      <c r="A352" s="48">
        <f t="shared" si="10"/>
        <v>319</v>
      </c>
      <c r="B352" s="53" t="str">
        <f>CONCATENATE("TOTAL ",B350)</f>
        <v>TOTAL HERRERIA 2P</v>
      </c>
      <c r="C352" s="21"/>
      <c r="D352" s="2"/>
      <c r="E352" s="2"/>
      <c r="F352" s="12"/>
      <c r="G352" s="3"/>
    </row>
    <row r="353" spans="1:7">
      <c r="A353" s="48">
        <f t="shared" si="10"/>
        <v>320</v>
      </c>
      <c r="B353" s="3"/>
      <c r="C353" s="21"/>
      <c r="D353" s="2"/>
      <c r="E353" s="2"/>
      <c r="F353" s="6"/>
      <c r="G353" s="3"/>
    </row>
    <row r="354" spans="1:7">
      <c r="A354" s="48">
        <f t="shared" si="10"/>
        <v>321</v>
      </c>
      <c r="B354" s="24" t="s">
        <v>397</v>
      </c>
      <c r="C354" s="54" t="s">
        <v>5</v>
      </c>
      <c r="D354" s="11" t="s">
        <v>56</v>
      </c>
      <c r="E354" s="11" t="s">
        <v>57</v>
      </c>
      <c r="F354" s="12" t="s">
        <v>58</v>
      </c>
      <c r="G354" s="54" t="s">
        <v>291</v>
      </c>
    </row>
    <row r="355" spans="1:7" ht="90">
      <c r="A355" s="48">
        <f t="shared" si="10"/>
        <v>322</v>
      </c>
      <c r="B355" s="3" t="s">
        <v>326</v>
      </c>
      <c r="C355" s="23" t="s">
        <v>181</v>
      </c>
      <c r="D355" s="7">
        <v>1</v>
      </c>
      <c r="E355" s="7"/>
      <c r="F355" s="7"/>
      <c r="G355" s="26"/>
    </row>
    <row r="356" spans="1:7" ht="78.75">
      <c r="A356" s="48">
        <f t="shared" si="10"/>
        <v>323</v>
      </c>
      <c r="B356" s="3" t="s">
        <v>192</v>
      </c>
      <c r="C356" s="23" t="s">
        <v>181</v>
      </c>
      <c r="D356" s="7">
        <v>4</v>
      </c>
      <c r="E356" s="7"/>
      <c r="F356" s="7"/>
      <c r="G356" s="26"/>
    </row>
    <row r="357" spans="1:7" ht="56.25">
      <c r="A357" s="48">
        <f t="shared" si="10"/>
        <v>324</v>
      </c>
      <c r="B357" s="3" t="s">
        <v>285</v>
      </c>
      <c r="C357" s="23" t="s">
        <v>24</v>
      </c>
      <c r="D357" s="14">
        <v>114.75</v>
      </c>
      <c r="E357" s="14"/>
      <c r="F357" s="7"/>
      <c r="G357" s="26" t="s">
        <v>284</v>
      </c>
    </row>
    <row r="358" spans="1:7" ht="45">
      <c r="A358" s="48">
        <f t="shared" si="10"/>
        <v>325</v>
      </c>
      <c r="B358" s="3" t="s">
        <v>193</v>
      </c>
      <c r="C358" s="23" t="s">
        <v>86</v>
      </c>
      <c r="D358" s="7">
        <v>32</v>
      </c>
      <c r="E358" s="7"/>
      <c r="F358" s="7"/>
      <c r="G358" s="26"/>
    </row>
    <row r="359" spans="1:7" ht="56.25">
      <c r="A359" s="48">
        <f t="shared" si="10"/>
        <v>326</v>
      </c>
      <c r="B359" s="3" t="s">
        <v>332</v>
      </c>
      <c r="C359" s="23" t="s">
        <v>86</v>
      </c>
      <c r="D359" s="7">
        <v>2</v>
      </c>
      <c r="E359" s="7"/>
      <c r="F359" s="7"/>
      <c r="G359" s="26"/>
    </row>
    <row r="360" spans="1:7">
      <c r="A360" s="48">
        <f t="shared" si="10"/>
        <v>327</v>
      </c>
      <c r="B360" s="53" t="str">
        <f>CONCATENATE("TOTAL ",B354)</f>
        <v>TOTAL PUERTAS Y VENTANAS 2P</v>
      </c>
      <c r="C360" s="47" t="s">
        <v>78</v>
      </c>
      <c r="D360" s="10"/>
      <c r="E360" s="10"/>
      <c r="F360" s="13"/>
      <c r="G360" s="26"/>
    </row>
    <row r="361" spans="1:7">
      <c r="A361" s="48">
        <f t="shared" si="10"/>
        <v>328</v>
      </c>
      <c r="B361" s="24" t="s">
        <v>398</v>
      </c>
      <c r="C361" s="25" t="s">
        <v>144</v>
      </c>
      <c r="D361" s="1"/>
      <c r="E361" s="1"/>
      <c r="F361" s="7" t="s">
        <v>78</v>
      </c>
      <c r="G361" s="26"/>
    </row>
    <row r="362" spans="1:7" ht="45">
      <c r="A362" s="48">
        <f t="shared" si="10"/>
        <v>329</v>
      </c>
      <c r="B362" s="3" t="s">
        <v>194</v>
      </c>
      <c r="C362" s="23" t="s">
        <v>148</v>
      </c>
      <c r="D362" s="7">
        <v>508.26</v>
      </c>
      <c r="E362" s="7"/>
      <c r="F362" s="7"/>
      <c r="G362" s="26" t="s">
        <v>399</v>
      </c>
    </row>
    <row r="363" spans="1:7" ht="45">
      <c r="A363" s="48">
        <f t="shared" si="10"/>
        <v>330</v>
      </c>
      <c r="B363" s="3" t="s">
        <v>195</v>
      </c>
      <c r="C363" s="23" t="s">
        <v>148</v>
      </c>
      <c r="D363" s="7">
        <v>746</v>
      </c>
      <c r="E363" s="7"/>
      <c r="F363" s="7"/>
      <c r="G363" s="26" t="s">
        <v>399</v>
      </c>
    </row>
    <row r="364" spans="1:7">
      <c r="A364" s="48">
        <f t="shared" ref="A364:A370" si="11">A363+1</f>
        <v>331</v>
      </c>
      <c r="B364" s="53" t="str">
        <f>CONCATENATE("TOTAL ",B361)</f>
        <v>TOTAL PINTURAS 2P</v>
      </c>
      <c r="C364" s="47" t="s">
        <v>144</v>
      </c>
      <c r="D364" s="10"/>
      <c r="E364" s="10"/>
      <c r="F364" s="13"/>
      <c r="G364" s="26"/>
    </row>
    <row r="365" spans="1:7">
      <c r="A365" s="48">
        <f t="shared" si="11"/>
        <v>332</v>
      </c>
      <c r="B365" s="24" t="s">
        <v>78</v>
      </c>
      <c r="C365" s="47"/>
      <c r="D365" s="18"/>
      <c r="E365" s="18"/>
      <c r="F365" s="13" t="s">
        <v>78</v>
      </c>
      <c r="G365" s="26"/>
    </row>
    <row r="366" spans="1:7">
      <c r="A366" s="48">
        <f t="shared" si="11"/>
        <v>333</v>
      </c>
      <c r="B366" s="3"/>
      <c r="C366" s="25"/>
      <c r="D366" s="19"/>
      <c r="E366" s="19"/>
      <c r="F366" s="7"/>
      <c r="G366" s="26"/>
    </row>
    <row r="367" spans="1:7">
      <c r="A367" s="48">
        <f t="shared" si="11"/>
        <v>334</v>
      </c>
      <c r="B367" s="24" t="s">
        <v>289</v>
      </c>
      <c r="C367" s="25"/>
      <c r="D367" s="19"/>
      <c r="E367" s="19"/>
      <c r="F367" s="7"/>
      <c r="G367" s="26"/>
    </row>
    <row r="368" spans="1:7" ht="22.5">
      <c r="A368" s="48">
        <f t="shared" si="11"/>
        <v>335</v>
      </c>
      <c r="B368" s="24" t="s">
        <v>336</v>
      </c>
      <c r="C368" s="54" t="s">
        <v>5</v>
      </c>
      <c r="D368" s="11" t="s">
        <v>56</v>
      </c>
      <c r="E368" s="11" t="s">
        <v>57</v>
      </c>
      <c r="F368" s="12" t="s">
        <v>58</v>
      </c>
      <c r="G368" s="54" t="s">
        <v>291</v>
      </c>
    </row>
    <row r="369" spans="1:7" ht="33.75">
      <c r="A369" s="48">
        <f t="shared" si="11"/>
        <v>336</v>
      </c>
      <c r="B369" s="3" t="s">
        <v>158</v>
      </c>
      <c r="C369" s="23" t="s">
        <v>86</v>
      </c>
      <c r="D369" s="7">
        <v>75</v>
      </c>
      <c r="E369" s="7"/>
      <c r="F369" s="7"/>
      <c r="G369" s="26"/>
    </row>
    <row r="370" spans="1:7" ht="22.5">
      <c r="A370" s="48">
        <f t="shared" si="11"/>
        <v>337</v>
      </c>
      <c r="B370" s="3" t="s">
        <v>334</v>
      </c>
      <c r="C370" s="23" t="s">
        <v>229</v>
      </c>
      <c r="D370" s="14">
        <v>225</v>
      </c>
      <c r="E370" s="14"/>
      <c r="F370" s="7"/>
      <c r="G370" s="26"/>
    </row>
    <row r="371" spans="1:7" ht="45">
      <c r="A371" s="48">
        <f t="shared" ref="A371:A403" si="12">A370+1</f>
        <v>338</v>
      </c>
      <c r="B371" s="3" t="s">
        <v>335</v>
      </c>
      <c r="C371" s="23" t="s">
        <v>229</v>
      </c>
      <c r="D371" s="14">
        <v>150</v>
      </c>
      <c r="E371" s="14"/>
      <c r="F371" s="7"/>
      <c r="G371" s="26" t="s">
        <v>230</v>
      </c>
    </row>
    <row r="372" spans="1:7" ht="56.25">
      <c r="A372" s="48">
        <f t="shared" si="12"/>
        <v>339</v>
      </c>
      <c r="B372" s="3" t="s">
        <v>285</v>
      </c>
      <c r="C372" s="23" t="s">
        <v>24</v>
      </c>
      <c r="D372" s="14">
        <v>150</v>
      </c>
      <c r="E372" s="14"/>
      <c r="F372" s="7"/>
      <c r="G372" s="26" t="s">
        <v>284</v>
      </c>
    </row>
    <row r="373" spans="1:7" ht="22.5">
      <c r="A373" s="48">
        <f t="shared" si="12"/>
        <v>340</v>
      </c>
      <c r="B373" s="3" t="s">
        <v>245</v>
      </c>
      <c r="C373" s="23" t="s">
        <v>86</v>
      </c>
      <c r="D373" s="14">
        <v>5</v>
      </c>
      <c r="E373" s="14"/>
      <c r="F373" s="7"/>
      <c r="G373" s="26" t="s">
        <v>244</v>
      </c>
    </row>
    <row r="374" spans="1:7" ht="33.75">
      <c r="A374" s="48">
        <f t="shared" si="12"/>
        <v>341</v>
      </c>
      <c r="B374" s="3" t="s">
        <v>333</v>
      </c>
      <c r="C374" s="23" t="s">
        <v>86</v>
      </c>
      <c r="D374" s="14">
        <v>76</v>
      </c>
      <c r="E374" s="14"/>
      <c r="F374" s="7"/>
      <c r="G374" s="26"/>
    </row>
    <row r="375" spans="1:7" ht="33.75">
      <c r="A375" s="48">
        <f t="shared" si="12"/>
        <v>342</v>
      </c>
      <c r="B375" s="3" t="s">
        <v>231</v>
      </c>
      <c r="C375" s="23" t="s">
        <v>219</v>
      </c>
      <c r="D375" s="14">
        <v>59</v>
      </c>
      <c r="E375" s="14"/>
      <c r="F375" s="7"/>
      <c r="G375" s="26" t="s">
        <v>232</v>
      </c>
    </row>
    <row r="376" spans="1:7" ht="22.5">
      <c r="A376" s="48">
        <f t="shared" si="12"/>
        <v>343</v>
      </c>
      <c r="B376" s="3" t="s">
        <v>218</v>
      </c>
      <c r="C376" s="23" t="s">
        <v>219</v>
      </c>
      <c r="D376" s="14">
        <v>150</v>
      </c>
      <c r="E376" s="14"/>
      <c r="F376" s="7"/>
      <c r="G376" s="26"/>
    </row>
    <row r="377" spans="1:7" ht="22.5">
      <c r="A377" s="48">
        <f t="shared" si="12"/>
        <v>344</v>
      </c>
      <c r="B377" s="3" t="s">
        <v>143</v>
      </c>
      <c r="C377" s="23" t="s">
        <v>134</v>
      </c>
      <c r="D377" s="14">
        <v>1</v>
      </c>
      <c r="E377" s="14"/>
      <c r="F377" s="7"/>
      <c r="G377" s="26"/>
    </row>
    <row r="378" spans="1:7" ht="56.25">
      <c r="A378" s="48">
        <f t="shared" si="12"/>
        <v>345</v>
      </c>
      <c r="B378" s="3" t="s">
        <v>240</v>
      </c>
      <c r="C378" s="23" t="s">
        <v>221</v>
      </c>
      <c r="D378" s="14">
        <v>1</v>
      </c>
      <c r="E378" s="14"/>
      <c r="F378" s="7"/>
      <c r="G378" s="26" t="s">
        <v>233</v>
      </c>
    </row>
    <row r="379" spans="1:7" ht="56.25">
      <c r="A379" s="48">
        <f t="shared" si="12"/>
        <v>346</v>
      </c>
      <c r="B379" s="3" t="s">
        <v>241</v>
      </c>
      <c r="C379" s="23" t="s">
        <v>221</v>
      </c>
      <c r="D379" s="14">
        <v>1</v>
      </c>
      <c r="E379" s="14"/>
      <c r="F379" s="7"/>
      <c r="G379" s="26" t="s">
        <v>233</v>
      </c>
    </row>
    <row r="380" spans="1:7" ht="22.5">
      <c r="A380" s="48">
        <f t="shared" si="12"/>
        <v>347</v>
      </c>
      <c r="B380" s="3" t="s">
        <v>242</v>
      </c>
      <c r="C380" s="23" t="s">
        <v>234</v>
      </c>
      <c r="D380" s="14">
        <v>18.419999999999998</v>
      </c>
      <c r="E380" s="7"/>
      <c r="F380" s="7"/>
      <c r="G380" s="26"/>
    </row>
    <row r="381" spans="1:7" ht="33.75">
      <c r="A381" s="48">
        <f t="shared" si="12"/>
        <v>348</v>
      </c>
      <c r="B381" s="3" t="s">
        <v>277</v>
      </c>
      <c r="C381" s="23" t="s">
        <v>86</v>
      </c>
      <c r="D381" s="7">
        <v>5</v>
      </c>
      <c r="E381" s="7"/>
      <c r="F381" s="7"/>
      <c r="G381" s="26" t="s">
        <v>414</v>
      </c>
    </row>
    <row r="382" spans="1:7" ht="45">
      <c r="A382" s="48">
        <f t="shared" si="12"/>
        <v>349</v>
      </c>
      <c r="B382" s="3" t="s">
        <v>243</v>
      </c>
      <c r="C382" s="23" t="s">
        <v>234</v>
      </c>
      <c r="D382" s="14">
        <v>6</v>
      </c>
      <c r="E382" s="14"/>
      <c r="F382" s="7"/>
      <c r="G382" s="26" t="s">
        <v>239</v>
      </c>
    </row>
    <row r="383" spans="1:7" ht="101.25">
      <c r="A383" s="48">
        <f t="shared" si="12"/>
        <v>350</v>
      </c>
      <c r="B383" s="3" t="s">
        <v>275</v>
      </c>
      <c r="C383" s="23" t="s">
        <v>148</v>
      </c>
      <c r="D383" s="7">
        <v>9</v>
      </c>
      <c r="E383" s="7"/>
      <c r="F383" s="7"/>
      <c r="G383" s="26"/>
    </row>
    <row r="384" spans="1:7" ht="22.5">
      <c r="A384" s="48">
        <f t="shared" si="12"/>
        <v>351</v>
      </c>
      <c r="B384" s="3" t="s">
        <v>365</v>
      </c>
      <c r="C384" s="23" t="s">
        <v>86</v>
      </c>
      <c r="D384" s="14">
        <v>4</v>
      </c>
      <c r="E384" s="14"/>
      <c r="F384" s="7"/>
      <c r="G384" s="26"/>
    </row>
    <row r="385" spans="1:7" ht="90">
      <c r="A385" s="48">
        <f t="shared" si="12"/>
        <v>352</v>
      </c>
      <c r="B385" s="3" t="s">
        <v>413</v>
      </c>
      <c r="C385" s="23" t="s">
        <v>86</v>
      </c>
      <c r="D385" s="14">
        <v>3</v>
      </c>
      <c r="E385" s="14"/>
      <c r="F385" s="7"/>
      <c r="G385" s="26" t="s">
        <v>293</v>
      </c>
    </row>
    <row r="386" spans="1:7" ht="22.5">
      <c r="A386" s="48">
        <f t="shared" si="12"/>
        <v>353</v>
      </c>
      <c r="B386" s="3" t="s">
        <v>337</v>
      </c>
      <c r="C386" s="23" t="s">
        <v>86</v>
      </c>
      <c r="D386" s="14">
        <v>1</v>
      </c>
      <c r="E386" s="14"/>
      <c r="F386" s="7"/>
      <c r="G386" s="26"/>
    </row>
    <row r="387" spans="1:7">
      <c r="A387" s="48">
        <f t="shared" si="12"/>
        <v>354</v>
      </c>
      <c r="B387" s="3"/>
      <c r="C387" s="25"/>
      <c r="D387" s="19"/>
      <c r="E387" s="19"/>
      <c r="F387" s="7"/>
      <c r="G387" s="26"/>
    </row>
    <row r="388" spans="1:7">
      <c r="A388" s="48">
        <f t="shared" si="12"/>
        <v>355</v>
      </c>
      <c r="B388" s="24" t="s">
        <v>298</v>
      </c>
      <c r="C388" s="54" t="s">
        <v>5</v>
      </c>
      <c r="D388" s="11" t="s">
        <v>56</v>
      </c>
      <c r="E388" s="11" t="s">
        <v>57</v>
      </c>
      <c r="F388" s="12" t="s">
        <v>58</v>
      </c>
      <c r="G388" s="54" t="s">
        <v>291</v>
      </c>
    </row>
    <row r="389" spans="1:7" ht="33.75">
      <c r="A389" s="48">
        <f t="shared" si="12"/>
        <v>356</v>
      </c>
      <c r="B389" s="3" t="s">
        <v>348</v>
      </c>
      <c r="C389" s="25" t="s">
        <v>24</v>
      </c>
      <c r="D389" s="1">
        <v>171</v>
      </c>
      <c r="E389" s="1"/>
      <c r="F389" s="7"/>
      <c r="G389" s="26" t="s">
        <v>349</v>
      </c>
    </row>
    <row r="390" spans="1:7" ht="45">
      <c r="A390" s="48">
        <f t="shared" si="12"/>
        <v>357</v>
      </c>
      <c r="B390" s="3" t="s">
        <v>204</v>
      </c>
      <c r="C390" s="25" t="s">
        <v>148</v>
      </c>
      <c r="D390" s="1">
        <v>320</v>
      </c>
      <c r="E390" s="1"/>
      <c r="F390" s="7"/>
      <c r="G390" s="26" t="s">
        <v>299</v>
      </c>
    </row>
    <row r="391" spans="1:7">
      <c r="A391" s="48">
        <f t="shared" si="12"/>
        <v>358</v>
      </c>
      <c r="B391" s="3"/>
      <c r="C391" s="25"/>
      <c r="D391" s="1"/>
      <c r="E391" s="1"/>
      <c r="F391" s="7"/>
      <c r="G391" s="26"/>
    </row>
    <row r="392" spans="1:7">
      <c r="A392" s="48">
        <f t="shared" si="12"/>
        <v>359</v>
      </c>
      <c r="B392" s="24" t="s">
        <v>205</v>
      </c>
      <c r="C392" s="54" t="s">
        <v>5</v>
      </c>
      <c r="D392" s="11" t="s">
        <v>56</v>
      </c>
      <c r="E392" s="11" t="s">
        <v>57</v>
      </c>
      <c r="F392" s="12" t="s">
        <v>58</v>
      </c>
      <c r="G392" s="54" t="s">
        <v>291</v>
      </c>
    </row>
    <row r="393" spans="1:7" ht="101.25">
      <c r="A393" s="48">
        <f t="shared" si="12"/>
        <v>360</v>
      </c>
      <c r="B393" s="3" t="s">
        <v>220</v>
      </c>
      <c r="C393" s="23" t="s">
        <v>86</v>
      </c>
      <c r="D393" s="14">
        <v>16</v>
      </c>
      <c r="E393" s="14"/>
      <c r="F393" s="7"/>
      <c r="G393" s="26" t="s">
        <v>303</v>
      </c>
    </row>
    <row r="394" spans="1:7" ht="33.75">
      <c r="A394" s="48">
        <f t="shared" si="12"/>
        <v>361</v>
      </c>
      <c r="B394" s="3" t="s">
        <v>297</v>
      </c>
      <c r="C394" s="23" t="s">
        <v>91</v>
      </c>
      <c r="D394" s="7">
        <v>8</v>
      </c>
      <c r="E394" s="7"/>
      <c r="F394" s="7"/>
      <c r="G394" s="26" t="s">
        <v>302</v>
      </c>
    </row>
    <row r="395" spans="1:7" ht="22.5">
      <c r="A395" s="48">
        <f t="shared" si="12"/>
        <v>362</v>
      </c>
      <c r="B395" s="53" t="str">
        <f>CONCATENATE("TOTAL ",B368)</f>
        <v>TOTAL Muro Perimetral, (segun diseno), modulos de de 2.00ml</v>
      </c>
      <c r="C395" s="47" t="s">
        <v>144</v>
      </c>
      <c r="D395" s="10"/>
      <c r="E395" s="10"/>
      <c r="F395" s="13"/>
      <c r="G395" s="26"/>
    </row>
    <row r="396" spans="1:7">
      <c r="A396" s="48">
        <f t="shared" si="12"/>
        <v>363</v>
      </c>
      <c r="B396" s="3"/>
      <c r="C396" s="25"/>
      <c r="D396" s="19"/>
      <c r="E396" s="19"/>
      <c r="F396" s="7"/>
      <c r="G396" s="26"/>
    </row>
    <row r="397" spans="1:7" ht="22.5">
      <c r="A397" s="48">
        <f t="shared" si="12"/>
        <v>364</v>
      </c>
      <c r="B397" s="24" t="s">
        <v>235</v>
      </c>
      <c r="C397" s="54" t="s">
        <v>5</v>
      </c>
      <c r="D397" s="11" t="s">
        <v>56</v>
      </c>
      <c r="E397" s="11" t="s">
        <v>57</v>
      </c>
      <c r="F397" s="12" t="s">
        <v>58</v>
      </c>
      <c r="G397" s="54" t="s">
        <v>291</v>
      </c>
    </row>
    <row r="398" spans="1:7" ht="33.75">
      <c r="A398" s="48">
        <f t="shared" si="12"/>
        <v>365</v>
      </c>
      <c r="B398" s="3" t="s">
        <v>124</v>
      </c>
      <c r="C398" s="21" t="s">
        <v>134</v>
      </c>
      <c r="D398" s="1">
        <v>1</v>
      </c>
      <c r="E398" s="1"/>
      <c r="F398" s="7"/>
      <c r="G398" s="26"/>
    </row>
    <row r="399" spans="1:7" ht="78.75">
      <c r="A399" s="48">
        <f t="shared" si="12"/>
        <v>366</v>
      </c>
      <c r="B399" s="3" t="s">
        <v>236</v>
      </c>
      <c r="C399" s="21" t="s">
        <v>134</v>
      </c>
      <c r="D399" s="2">
        <v>1</v>
      </c>
      <c r="E399" s="2"/>
      <c r="F399" s="6"/>
      <c r="G399" s="26" t="s">
        <v>222</v>
      </c>
    </row>
    <row r="400" spans="1:7" ht="45">
      <c r="A400" s="48">
        <f t="shared" si="12"/>
        <v>367</v>
      </c>
      <c r="B400" s="3" t="s">
        <v>294</v>
      </c>
      <c r="C400" s="21" t="s">
        <v>8</v>
      </c>
      <c r="D400" s="2">
        <v>1</v>
      </c>
      <c r="E400" s="2"/>
      <c r="F400" s="6"/>
      <c r="G400" s="26" t="s">
        <v>295</v>
      </c>
    </row>
    <row r="401" spans="1:7" s="42" customFormat="1" ht="67.5">
      <c r="A401" s="48">
        <f t="shared" si="12"/>
        <v>368</v>
      </c>
      <c r="B401" s="3" t="s">
        <v>296</v>
      </c>
      <c r="C401" s="21" t="s">
        <v>234</v>
      </c>
      <c r="D401" s="2">
        <v>75</v>
      </c>
      <c r="E401" s="2"/>
      <c r="F401" s="6"/>
      <c r="G401" s="26" t="s">
        <v>238</v>
      </c>
    </row>
    <row r="402" spans="1:7" s="42" customFormat="1" ht="67.5">
      <c r="A402" s="48">
        <f t="shared" si="12"/>
        <v>369</v>
      </c>
      <c r="B402" s="3" t="s">
        <v>237</v>
      </c>
      <c r="C402" s="21" t="s">
        <v>86</v>
      </c>
      <c r="D402" s="2">
        <v>6</v>
      </c>
      <c r="E402" s="2"/>
      <c r="F402" s="6"/>
      <c r="G402" s="26" t="s">
        <v>238</v>
      </c>
    </row>
    <row r="403" spans="1:7" s="42" customFormat="1" ht="67.5">
      <c r="A403" s="48">
        <f t="shared" si="12"/>
        <v>370</v>
      </c>
      <c r="B403" s="3" t="s">
        <v>265</v>
      </c>
      <c r="C403" s="21" t="s">
        <v>86</v>
      </c>
      <c r="D403" s="2">
        <v>2</v>
      </c>
      <c r="E403" s="2"/>
      <c r="F403" s="6"/>
      <c r="G403" s="26" t="s">
        <v>238</v>
      </c>
    </row>
    <row r="404" spans="1:7" ht="22.5">
      <c r="A404" s="48"/>
      <c r="B404" s="53" t="str">
        <f>CONCATENATE("TOTAL ",B397)</f>
        <v>TOTAL Sistema de abastecimiento Agua Potable y Saneamiento</v>
      </c>
      <c r="C404" s="54"/>
      <c r="D404" s="11"/>
      <c r="E404" s="11"/>
      <c r="F404" s="12"/>
      <c r="G404" s="26" t="s">
        <v>78</v>
      </c>
    </row>
    <row r="408" spans="1:7" s="42" customFormat="1" ht="22.5">
      <c r="A408" s="70" t="s">
        <v>350</v>
      </c>
      <c r="B408" s="104" t="s">
        <v>272</v>
      </c>
      <c r="C408" s="104"/>
      <c r="D408" s="104"/>
      <c r="E408" s="104"/>
      <c r="F408" s="104"/>
    </row>
    <row r="409" spans="1:7" s="42" customFormat="1" ht="12" thickBot="1">
      <c r="A409" s="71"/>
      <c r="B409" s="27" t="s">
        <v>375</v>
      </c>
      <c r="C409" s="27"/>
      <c r="D409" s="27"/>
      <c r="E409" s="27"/>
      <c r="F409" s="72"/>
    </row>
    <row r="410" spans="1:7">
      <c r="A410" s="73">
        <f>A9</f>
        <v>1</v>
      </c>
      <c r="B410" s="74" t="str">
        <f>B9</f>
        <v>PRELIMINARES</v>
      </c>
      <c r="C410" s="75"/>
      <c r="D410" s="28"/>
      <c r="E410" s="28"/>
      <c r="F410" s="76"/>
    </row>
    <row r="411" spans="1:7">
      <c r="A411" s="77">
        <f>A184</f>
        <v>151</v>
      </c>
      <c r="B411" s="43" t="str">
        <f>B184</f>
        <v>OBRAS DE CIMENTACION</v>
      </c>
      <c r="F411" s="79"/>
    </row>
    <row r="412" spans="1:7">
      <c r="A412" s="77">
        <f>A205</f>
        <v>172</v>
      </c>
      <c r="B412" s="43" t="str">
        <f>B205</f>
        <v>ESTRUCTURA Y PAREDES 1P</v>
      </c>
      <c r="F412" s="79"/>
    </row>
    <row r="413" spans="1:7">
      <c r="A413" s="77">
        <f>A226</f>
        <v>193</v>
      </c>
      <c r="B413" s="43" t="str">
        <f>B226</f>
        <v>PISOS EN PRIMERA PLANTA</v>
      </c>
      <c r="F413" s="80"/>
    </row>
    <row r="414" spans="1:7">
      <c r="A414" s="77">
        <f>A232</f>
        <v>199</v>
      </c>
      <c r="B414" s="43" t="str">
        <f>B232</f>
        <v>ACABADOS Y RECUBRIMIENTOS 1P</v>
      </c>
      <c r="F414" s="79"/>
    </row>
    <row r="415" spans="1:7">
      <c r="A415" s="77">
        <f>A238</f>
        <v>205</v>
      </c>
      <c r="B415" s="43" t="str">
        <f>B238</f>
        <v>GRADAS  EXTERNAS ACCESO SEGUNDA PLANTA</v>
      </c>
      <c r="F415" s="79"/>
    </row>
    <row r="416" spans="1:7">
      <c r="A416" s="77">
        <f>A247</f>
        <v>214</v>
      </c>
      <c r="B416" s="43" t="str">
        <f>B247</f>
        <v>LOSA DE ENTREPISO</v>
      </c>
      <c r="F416" s="79"/>
    </row>
    <row r="417" spans="1:6">
      <c r="A417" s="77">
        <f>A251</f>
        <v>218</v>
      </c>
      <c r="B417" s="43" t="str">
        <f>B251</f>
        <v>INSTALACIONES ELECTRICAS DE LUZ Y FUERZA 1P</v>
      </c>
      <c r="F417" s="79"/>
    </row>
    <row r="418" spans="1:6">
      <c r="A418" s="77">
        <f>A262</f>
        <v>229</v>
      </c>
      <c r="B418" s="43" t="str">
        <f>B262</f>
        <v>VOZ Y DATOS. 1P</v>
      </c>
      <c r="F418" s="79"/>
    </row>
    <row r="419" spans="1:6">
      <c r="A419" s="77">
        <f>A266</f>
        <v>233</v>
      </c>
      <c r="B419" s="43" t="str">
        <f>B266</f>
        <v>INSTALACIONES HIDRAULICAS Y SANITARIAS 1P</v>
      </c>
      <c r="F419" s="79"/>
    </row>
    <row r="420" spans="1:6">
      <c r="A420" s="77">
        <f>A276</f>
        <v>243</v>
      </c>
      <c r="B420" s="43" t="str">
        <f>B276</f>
        <v>PUERTAS Y VENTANAS 1P</v>
      </c>
      <c r="F420" s="79"/>
    </row>
    <row r="421" spans="1:6">
      <c r="A421" s="77">
        <f>A283</f>
        <v>250</v>
      </c>
      <c r="B421" s="43" t="str">
        <f>B283</f>
        <v>PINTURAS 1P</v>
      </c>
      <c r="F421" s="79"/>
    </row>
    <row r="422" spans="1:6">
      <c r="A422" s="77">
        <f>A350</f>
        <v>317</v>
      </c>
      <c r="B422" s="43" t="str">
        <f>B350</f>
        <v>HERRERIA 2P</v>
      </c>
      <c r="F422" s="79"/>
    </row>
    <row r="423" spans="1:6">
      <c r="A423" s="77">
        <f>A276</f>
        <v>243</v>
      </c>
      <c r="B423" s="43" t="str">
        <f>B276</f>
        <v>PUERTAS Y VENTANAS 1P</v>
      </c>
      <c r="F423" s="79"/>
    </row>
    <row r="424" spans="1:6">
      <c r="A424" s="77">
        <f>A283</f>
        <v>250</v>
      </c>
      <c r="B424" s="43" t="str">
        <f>B283</f>
        <v>PINTURAS 1P</v>
      </c>
      <c r="F424" s="79"/>
    </row>
    <row r="425" spans="1:6">
      <c r="A425" s="77">
        <f>A288</f>
        <v>255</v>
      </c>
      <c r="B425" s="43" t="str">
        <f>B288</f>
        <v>ESTRUCTURAS Y PAREDES 2P</v>
      </c>
      <c r="F425" s="79"/>
    </row>
    <row r="426" spans="1:6">
      <c r="A426" s="77">
        <f>A306</f>
        <v>273</v>
      </c>
      <c r="B426" s="43" t="str">
        <f>B306</f>
        <v>TECHOS</v>
      </c>
      <c r="F426" s="79"/>
    </row>
    <row r="427" spans="1:6">
      <c r="A427" s="77">
        <f>A316</f>
        <v>283</v>
      </c>
      <c r="B427" s="81" t="str">
        <f>B316</f>
        <v>PISOS 2P</v>
      </c>
      <c r="F427" s="79"/>
    </row>
    <row r="428" spans="1:6">
      <c r="A428" s="77">
        <f>A321</f>
        <v>288</v>
      </c>
      <c r="B428" s="43" t="str">
        <f>B321</f>
        <v>ACABADOS Y RECUBRIMIENTOS 2P</v>
      </c>
      <c r="F428" s="79"/>
    </row>
    <row r="429" spans="1:6">
      <c r="A429" s="77">
        <f>A327</f>
        <v>294</v>
      </c>
      <c r="B429" s="43" t="str">
        <f>B327</f>
        <v>INSTALACIONES ELECTRICAS DE LUZ Y FUERZA 2P</v>
      </c>
      <c r="F429" s="79"/>
    </row>
    <row r="430" spans="1:6">
      <c r="A430" s="77">
        <f>A336</f>
        <v>303</v>
      </c>
      <c r="B430" s="43" t="str">
        <f>B336</f>
        <v>VOZ Y DATOS 2P</v>
      </c>
      <c r="F430" s="79"/>
    </row>
    <row r="431" spans="1:6">
      <c r="A431" s="77">
        <f>A340</f>
        <v>307</v>
      </c>
      <c r="B431" s="43" t="str">
        <f>B340</f>
        <v>INSTALACIONES HIDRAULICAS 2P</v>
      </c>
      <c r="F431" s="79"/>
    </row>
    <row r="432" spans="1:6">
      <c r="A432" s="77">
        <f>A354</f>
        <v>321</v>
      </c>
      <c r="B432" s="43" t="str">
        <f>B354</f>
        <v>PUERTAS Y VENTANAS 2P</v>
      </c>
      <c r="F432" s="79"/>
    </row>
    <row r="433" spans="1:6">
      <c r="A433" s="77">
        <f>A361</f>
        <v>328</v>
      </c>
      <c r="B433" s="43" t="str">
        <f>B361</f>
        <v>PINTURAS 2P</v>
      </c>
      <c r="F433" s="79"/>
    </row>
    <row r="434" spans="1:6" ht="12" thickBot="1">
      <c r="A434" s="82"/>
      <c r="B434" s="83" t="s">
        <v>290</v>
      </c>
      <c r="C434" s="84"/>
      <c r="D434" s="29"/>
      <c r="E434" s="29"/>
      <c r="F434" s="85"/>
    </row>
    <row r="436" spans="1:6" ht="12" thickBot="1"/>
    <row r="437" spans="1:6" ht="13.5" customHeight="1" thickBot="1">
      <c r="A437" s="100" t="s">
        <v>292</v>
      </c>
      <c r="B437" s="101"/>
      <c r="C437" s="101"/>
      <c r="D437" s="101"/>
      <c r="E437" s="101"/>
      <c r="F437" s="102"/>
    </row>
    <row r="438" spans="1:6">
      <c r="A438" s="86">
        <v>1</v>
      </c>
      <c r="B438" s="87" t="str">
        <f>B172</f>
        <v>Total Remodelacion Edificio Existente</v>
      </c>
      <c r="C438" s="88"/>
      <c r="D438" s="30"/>
      <c r="E438" s="30"/>
      <c r="F438" s="89"/>
    </row>
    <row r="439" spans="1:6">
      <c r="A439" s="90">
        <v>2</v>
      </c>
      <c r="B439" s="91" t="str">
        <f>B434</f>
        <v>Total Edificio de Aulas , Dos plantas</v>
      </c>
      <c r="C439" s="92"/>
      <c r="D439" s="31"/>
      <c r="E439" s="31"/>
      <c r="F439" s="93"/>
    </row>
    <row r="440" spans="1:6">
      <c r="A440" s="90">
        <v>3</v>
      </c>
      <c r="B440" s="91" t="str">
        <f>B367</f>
        <v>Obras Externas, Muro, Jardineria y Aceras</v>
      </c>
      <c r="C440" s="92"/>
      <c r="D440" s="31"/>
      <c r="E440" s="31"/>
      <c r="F440" s="93"/>
    </row>
    <row r="441" spans="1:6" ht="22.5">
      <c r="A441" s="90">
        <v>4</v>
      </c>
      <c r="B441" s="91" t="s">
        <v>235</v>
      </c>
      <c r="C441" s="92"/>
      <c r="D441" s="31"/>
      <c r="E441" s="31"/>
      <c r="F441" s="93"/>
    </row>
    <row r="442" spans="1:6">
      <c r="A442" s="94"/>
      <c r="B442" s="91"/>
      <c r="C442" s="92"/>
      <c r="D442" s="31"/>
      <c r="E442" s="31"/>
      <c r="F442" s="93"/>
    </row>
    <row r="443" spans="1:6" ht="12" thickBot="1">
      <c r="A443" s="95"/>
      <c r="B443" s="96"/>
      <c r="C443" s="97"/>
      <c r="D443" s="98"/>
      <c r="E443" s="32" t="s">
        <v>271</v>
      </c>
      <c r="F443" s="99"/>
    </row>
    <row r="447" spans="1:6">
      <c r="B447" s="43" t="s">
        <v>78</v>
      </c>
    </row>
  </sheetData>
  <mergeCells count="3">
    <mergeCell ref="A437:F437"/>
    <mergeCell ref="A4:G4"/>
    <mergeCell ref="B408:F408"/>
  </mergeCells>
  <pageMargins left="0.25" right="0.25" top="0.75" bottom="0.75" header="0.3" footer="0.3"/>
  <pageSetup orientation="portrait" horizontalDpi="1200" verticalDpi="1200" r:id="rId1"/>
  <headerFooter>
    <oddFooter>&amp;L&amp;P&amp;CUPNFM- GRACIAS</oddFooter>
  </headerFooter>
  <rowBreaks count="1" manualBreakCount="1">
    <brk id="405"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Sheet1</vt:lpstr>
      <vt:lpstr>Hoja1!Área_de_impresión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dc:creator>
  <cp:lastModifiedBy> </cp:lastModifiedBy>
  <cp:lastPrinted>2014-09-02T17:00:50Z</cp:lastPrinted>
  <dcterms:created xsi:type="dcterms:W3CDTF">2013-06-11T09:50:58Z</dcterms:created>
  <dcterms:modified xsi:type="dcterms:W3CDTF">2014-09-02T17:04:37Z</dcterms:modified>
</cp:coreProperties>
</file>