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SESORIA LEGAL\Documents\BASES LICITACIONES DE OBRA 2018\LPN-010-2018 CUR.-NAC. II ETAPA\LPN-010-2018 CUR-NAC. II ETAPA\Presupuesto Tres Partidas\"/>
    </mc:Choice>
  </mc:AlternateContent>
  <bookViews>
    <workbookView xWindow="0" yWindow="0" windowWidth="20490" windowHeight="7650" activeTab="1"/>
  </bookViews>
  <sheets>
    <sheet name="Partida 1 Edificio Bibliteca" sheetId="1" r:id="rId1"/>
    <sheet name="Partida 2. Edif Cafeteria " sheetId="3" r:id="rId2"/>
    <sheet name="Partida 3 Cerca Perimetral" sheetId="4" r:id="rId3"/>
  </sheets>
  <calcPr calcId="179020"/>
  <extLst>
    <ext xmlns:mx="http://schemas.microsoft.com/office/mac/excel/2008/main" uri="{7523E5D3-25F3-A5E0-1632-64F254C22452}">
      <mx:ArchID Flags="2"/>
    </ext>
  </extLst>
</workbook>
</file>

<file path=xl/calcChain.xml><?xml version="1.0" encoding="utf-8"?>
<calcChain xmlns="http://schemas.openxmlformats.org/spreadsheetml/2006/main">
  <c r="A33" i="1" l="1"/>
  <c r="A34" i="1"/>
  <c r="A33" i="3"/>
  <c r="A34" i="3"/>
  <c r="A124" i="3"/>
  <c r="A108" i="1"/>
  <c r="A109" i="1"/>
  <c r="A110" i="1"/>
  <c r="A111" i="1"/>
  <c r="A112" i="1"/>
  <c r="A113" i="1"/>
  <c r="A96" i="1"/>
  <c r="A97" i="1"/>
  <c r="A98" i="1"/>
  <c r="A99" i="1"/>
  <c r="A100" i="1"/>
  <c r="A101" i="1"/>
  <c r="A102" i="1"/>
  <c r="A103" i="1"/>
  <c r="A104" i="1"/>
  <c r="A105" i="1"/>
  <c r="A78" i="1"/>
  <c r="A79" i="1"/>
  <c r="A80" i="1"/>
  <c r="A81" i="1"/>
  <c r="A82" i="1"/>
  <c r="A83" i="1"/>
  <c r="A84" i="1"/>
  <c r="A85" i="1"/>
  <c r="A86" i="1"/>
  <c r="A87" i="1"/>
  <c r="A88" i="1"/>
  <c r="A89" i="1"/>
  <c r="A90" i="1"/>
  <c r="A91" i="1"/>
  <c r="A92" i="1"/>
  <c r="A93" i="1"/>
  <c r="A121" i="3"/>
  <c r="A122" i="3"/>
  <c r="A123" i="3"/>
  <c r="A110" i="3"/>
  <c r="A111" i="3"/>
  <c r="A112" i="3"/>
  <c r="A113" i="3"/>
  <c r="A114" i="3"/>
  <c r="A115"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F14" i="3"/>
  <c r="F36" i="3"/>
  <c r="F43" i="3"/>
  <c r="F50" i="3"/>
  <c r="F63" i="3"/>
  <c r="F77" i="3"/>
  <c r="F107" i="3"/>
  <c r="F119" i="3"/>
  <c r="F127" i="3"/>
  <c r="A125" i="3"/>
  <c r="A126" i="3"/>
  <c r="D121" i="3"/>
  <c r="A116" i="3"/>
  <c r="A117" i="3"/>
  <c r="A118" i="3"/>
  <c r="A65" i="3"/>
  <c r="A66" i="3"/>
  <c r="A67" i="3"/>
  <c r="A68" i="3"/>
  <c r="A69" i="3"/>
  <c r="A70" i="3"/>
  <c r="A71" i="3"/>
  <c r="A72" i="3"/>
  <c r="A73" i="3"/>
  <c r="A74" i="3"/>
  <c r="A75" i="3"/>
  <c r="A76" i="3"/>
  <c r="A52" i="3"/>
  <c r="A53" i="3"/>
  <c r="A54" i="3"/>
  <c r="A55" i="3"/>
  <c r="A56" i="3"/>
  <c r="A57" i="3"/>
  <c r="A45" i="3"/>
  <c r="A46" i="3"/>
  <c r="A47" i="3"/>
  <c r="A48" i="3"/>
  <c r="A49" i="3"/>
  <c r="A40" i="3"/>
  <c r="A41" i="3"/>
  <c r="A42" i="3"/>
  <c r="D40" i="3"/>
  <c r="D41" i="3"/>
  <c r="A38" i="3"/>
  <c r="B35" i="3"/>
  <c r="A16" i="3"/>
  <c r="A17" i="3"/>
  <c r="A18" i="3"/>
  <c r="A19" i="3"/>
  <c r="A20" i="3"/>
  <c r="A21" i="3"/>
  <c r="A22" i="3"/>
  <c r="A23" i="3"/>
  <c r="A24" i="3"/>
  <c r="A25" i="3"/>
  <c r="A26" i="3"/>
  <c r="A27" i="3"/>
  <c r="A28" i="3"/>
  <c r="A29" i="3"/>
  <c r="A30" i="3"/>
  <c r="A31" i="3"/>
  <c r="A32" i="3"/>
  <c r="A35" i="3"/>
  <c r="B34" i="3"/>
  <c r="B32" i="3"/>
  <c r="B31" i="3"/>
  <c r="B30" i="3"/>
  <c r="B29" i="3"/>
  <c r="B28" i="3"/>
  <c r="B27" i="3"/>
  <c r="B26" i="3"/>
  <c r="B25" i="3"/>
  <c r="B24" i="3"/>
  <c r="B23" i="3"/>
  <c r="B22" i="3"/>
  <c r="B21" i="3"/>
  <c r="B20" i="3"/>
  <c r="B19" i="3"/>
  <c r="B18" i="3"/>
  <c r="B17" i="3"/>
  <c r="B16" i="3"/>
  <c r="A7" i="3"/>
  <c r="A8" i="3"/>
  <c r="A9" i="3"/>
  <c r="A10" i="3"/>
  <c r="A11" i="3"/>
  <c r="A12" i="3"/>
  <c r="A13" i="3"/>
  <c r="D9" i="3"/>
  <c r="D8" i="3"/>
  <c r="D40" i="1"/>
  <c r="D41" i="1"/>
  <c r="A16" i="1"/>
  <c r="A17" i="1"/>
  <c r="A18" i="1"/>
  <c r="A19" i="1"/>
  <c r="A20" i="1"/>
  <c r="A21" i="1"/>
  <c r="A22" i="1"/>
  <c r="A23" i="1"/>
  <c r="A24" i="1"/>
  <c r="A25" i="1"/>
  <c r="A26" i="1"/>
  <c r="A27" i="1"/>
  <c r="A28" i="1"/>
  <c r="A29" i="1"/>
  <c r="A30" i="1"/>
  <c r="A31" i="1"/>
  <c r="A32" i="1"/>
  <c r="A35" i="1"/>
  <c r="A52" i="1"/>
  <c r="A53" i="1"/>
  <c r="A54" i="1"/>
  <c r="A55" i="1"/>
  <c r="A56" i="1"/>
  <c r="A57" i="1"/>
  <c r="A58" i="1"/>
  <c r="A59" i="1"/>
  <c r="A60" i="1"/>
  <c r="A61" i="1"/>
  <c r="F94" i="1"/>
  <c r="D108" i="1"/>
  <c r="D9" i="1"/>
  <c r="D8" i="1"/>
  <c r="A7" i="1"/>
  <c r="A8" i="1"/>
  <c r="A9" i="1"/>
  <c r="A10" i="1"/>
  <c r="A11" i="1"/>
  <c r="A12" i="1"/>
  <c r="A13" i="1"/>
  <c r="A64" i="1"/>
  <c r="A65" i="1"/>
  <c r="A66" i="1"/>
  <c r="A67" i="1"/>
  <c r="A68" i="1"/>
  <c r="A69" i="1"/>
  <c r="A70" i="1"/>
  <c r="A71" i="1"/>
  <c r="A72" i="1"/>
  <c r="A73" i="1"/>
  <c r="A74" i="1"/>
  <c r="A75" i="1"/>
  <c r="A45" i="1"/>
  <c r="A46" i="1"/>
  <c r="A47" i="1"/>
  <c r="A48" i="1"/>
  <c r="A49" i="1"/>
  <c r="A38" i="1"/>
  <c r="A39" i="1"/>
  <c r="A40" i="1"/>
  <c r="A41" i="1"/>
  <c r="A42" i="1"/>
  <c r="F62" i="1"/>
  <c r="F114" i="1"/>
  <c r="F50" i="1"/>
  <c r="F106" i="1"/>
  <c r="F76" i="1"/>
  <c r="F43" i="1"/>
  <c r="F36" i="1"/>
  <c r="F14" i="1"/>
  <c r="A58" i="3"/>
  <c r="A59" i="3"/>
  <c r="A60" i="3"/>
  <c r="A61" i="3"/>
  <c r="A62" i="3"/>
</calcChain>
</file>

<file path=xl/sharedStrings.xml><?xml version="1.0" encoding="utf-8"?>
<sst xmlns="http://schemas.openxmlformats.org/spreadsheetml/2006/main" count="629" uniqueCount="242">
  <si>
    <t xml:space="preserve">PRESUPUESTO DE CONSTRUCCION EDIFICIO BIBLIOTECA </t>
  </si>
  <si>
    <t xml:space="preserve">PRESUPUESTO DE CONSTRUCCION EDIFICIO CAFETERÍA </t>
  </si>
  <si>
    <t>PROYECTO : UNIVERSIDAD PEDAGOGICA NACIONAL FRANCISCO MORAZAN UPNFM</t>
  </si>
  <si>
    <t>Fecha : Julio del 2018              Ubicación : Nacaome, Valle, Honduras, C.A.</t>
  </si>
  <si>
    <t>ITEM</t>
  </si>
  <si>
    <t>DESCRIPCION</t>
  </si>
  <si>
    <t>UN.</t>
  </si>
  <si>
    <t>CANT.</t>
  </si>
  <si>
    <t>P.U.</t>
  </si>
  <si>
    <t>TOTAL</t>
  </si>
  <si>
    <t>PRELIMINARES</t>
  </si>
  <si>
    <t>Limpieza de plantel y remocion de capa vegetal e= 30 cms</t>
  </si>
  <si>
    <t>M3</t>
  </si>
  <si>
    <t>Excavacion de suelo de alta plasticidad y botado fuera del sitio.</t>
  </si>
  <si>
    <t>Mts3</t>
  </si>
  <si>
    <t>Relleno con material granular,  de preferencia de rio, no clasiifcado, (h=2 mts) hasta nivel de sobreelevacion.</t>
  </si>
  <si>
    <t>Excavación sistema agua potable</t>
  </si>
  <si>
    <t>ml</t>
  </si>
  <si>
    <t>Aterrado sistema agua potable</t>
  </si>
  <si>
    <t>Excavación sist. aguas residuales</t>
  </si>
  <si>
    <t>Aterrado sistema aguas residuales</t>
  </si>
  <si>
    <t>Sub Total 1</t>
  </si>
  <si>
    <t>CIMENTACION Y ESTRUCTURAS DE CONCRETO</t>
  </si>
  <si>
    <t>Excavación estructural para cimentaciones</t>
  </si>
  <si>
    <t>UN</t>
  </si>
  <si>
    <t>ML</t>
  </si>
  <si>
    <t>Relleno compactado con material de la excavacion</t>
  </si>
  <si>
    <t>M2</t>
  </si>
  <si>
    <t xml:space="preserve">Solera perimetral en losa de 15x20 cms, 4#3 y anillos #2 @ 20 </t>
  </si>
  <si>
    <t>Sub Total 2</t>
  </si>
  <si>
    <t>PAREDES</t>
  </si>
  <si>
    <t>Pared de tablayeso y estructura metalica</t>
  </si>
  <si>
    <t>Repello de paredes incluye tallado de mochetas</t>
  </si>
  <si>
    <t>Pulido de paredes incluye mochetas</t>
  </si>
  <si>
    <t>Cerámica de paredes de 20x30 y listelo de 5x20 cms en baños</t>
  </si>
  <si>
    <t xml:space="preserve"> </t>
  </si>
  <si>
    <t>Sub Total 3</t>
  </si>
  <si>
    <t>PISOS</t>
  </si>
  <si>
    <t xml:space="preserve">Relleno de material selecto compactado e= 20 cms </t>
  </si>
  <si>
    <t>Firme de concreto e= 10 cms, #3 @ 25 en ambos sentidos</t>
  </si>
  <si>
    <t xml:space="preserve">Cerámica de piso en interiores de 33x33 cms incluye moldura </t>
  </si>
  <si>
    <t xml:space="preserve">Cerámica antiderrapante de piso en exteriores incluye moldura </t>
  </si>
  <si>
    <t>Bordillo de mamposteria de piedra, 30x60 en perimetro exterior</t>
  </si>
  <si>
    <t>Sub Total 4</t>
  </si>
  <si>
    <r>
      <t>TECHOS Y CIELOS</t>
    </r>
    <r>
      <rPr>
        <b/>
        <sz val="10"/>
        <color rgb="FFFF0000"/>
        <rFont val="Arial"/>
        <family val="2"/>
      </rPr>
      <t xml:space="preserve">                                  </t>
    </r>
  </si>
  <si>
    <t>Estructura metalica y forro panelit tipo Macimbre s-6,  para cielo falso, con estrucutura metaliza pesada</t>
  </si>
  <si>
    <t>Repello codaleado y confiteado cielo de losa plana</t>
  </si>
  <si>
    <t>Impermeabilizacion de losa plana de techo</t>
  </si>
  <si>
    <t>Sub Total 5</t>
  </si>
  <si>
    <t>INSTALACIONES HIDROSANITARIAS</t>
  </si>
  <si>
    <t>Servicio sanitario de color blanco incluye griferia( Olympus, incesa standar o compatible)</t>
  </si>
  <si>
    <t>Lavamanos tipo ovalin de color blanco (incesa standar o compatible)incluye griferia</t>
  </si>
  <si>
    <t>Urinario normal de color blanco incluye griferia (Artico, tipo Push, aincesa standar o compatible)</t>
  </si>
  <si>
    <t>Suministro e instalacion juego completo de accesorios de baño</t>
  </si>
  <si>
    <t>Pasamanos ortopedico artesanal en baño de minusvalidos</t>
  </si>
  <si>
    <t>Caja de registro normal completa de 60x60</t>
  </si>
  <si>
    <t>Construccion completa de pila y rival</t>
  </si>
  <si>
    <t>Suministro e instalacion de pascones de piso de 2 plg</t>
  </si>
  <si>
    <t>Instalacion completa de llave de patio tipo spita de 1/2 plg</t>
  </si>
  <si>
    <t>Red general de aguas negras, excavacion, tuberia y accesorios</t>
  </si>
  <si>
    <t>GB</t>
  </si>
  <si>
    <t xml:space="preserve">Red general de agua potable, excavacion, tuberia y accesorios </t>
  </si>
  <si>
    <t xml:space="preserve">Red general de aguas lluvias, excavacion, tuberia y accesorios </t>
  </si>
  <si>
    <t>Sub Total 6</t>
  </si>
  <si>
    <t>INSTALACIONES ELECTRICAS Y COMUNICACIONES</t>
  </si>
  <si>
    <t>Salida lampara fluorescente de cielo 2x8 pies, 120 volt, 5000kv</t>
  </si>
  <si>
    <t>Luminaria 2x4 pies empotrable, con acrilico prismatico, 120 volt</t>
  </si>
  <si>
    <t>Luminaria tipo spot empotrable 1x26w, 120 voltios fluorescente</t>
  </si>
  <si>
    <t>Interruptor sencillo bajo repello 15 amps, 120 voltios</t>
  </si>
  <si>
    <t>Interruptor doble bajo repello 15 amps, 120 voltios</t>
  </si>
  <si>
    <t>Interruptor sencillo de vaiven bajo repello 15 amps, 120 voltios</t>
  </si>
  <si>
    <t>Tomacorriente doble polarizado 15 amps, 120 voltios bajo repello</t>
  </si>
  <si>
    <t>Tomacorriente aire acondicionado tipo minisplit, 208 voltios</t>
  </si>
  <si>
    <t>Tomacorriente sencillo para interperie, 20 amps, 210 voltios</t>
  </si>
  <si>
    <t>Centro de carga y breakers TP3,30 espacios, 125 amperios</t>
  </si>
  <si>
    <t>Centro de carga y breakers TP3-A,30 espacios, 400 amperios</t>
  </si>
  <si>
    <t>Suministro e instalacion toma voz y datos con 2 jack, rj45 cat 6</t>
  </si>
  <si>
    <t>Suministro e instalacion de bandeja cablofil de 8x10 y accesorios</t>
  </si>
  <si>
    <t>Suministro e instalacion de gabinete de comunicaciones</t>
  </si>
  <si>
    <t>Suministro e instalacion fibra optica de acometida a gabinete</t>
  </si>
  <si>
    <t>Acometida para comunicaciones en ducto de 2 plg</t>
  </si>
  <si>
    <t>Suministro e instalación de transformador tipo poste de 50 kVA, 13,800/240-120, 5 taps de regulación. Se debe considerar materiales , mano de obra, herramientas y todo lo necesario para su correcta ejecución, así como las gestiones y pagos requeridos para que el proyecto sea aceptado por la ENEE. Esta actividad deberá regirse por las normas de construcción actualmente vigentes en la ENEE.</t>
  </si>
  <si>
    <t>und</t>
  </si>
  <si>
    <t>=</t>
  </si>
  <si>
    <t>Suministro e instalación de Centro de Carga Principal CCP, monofásico, barras de 200 amperios, 30 espacios, con los interruptores termomagnéticos descritos en el plano EL-04 Cuadro de Cargas El{ectricas. Debe tener barra de tierra.</t>
  </si>
  <si>
    <t>Suministro e instalación de acometida eléctrica desde transformador hasta Centro de Carga Principal CCP, utilizando cable 2#3/0F + 1#3/0N en ducto 2". El ducto subterráneo debe ser PVC cédula 40 y el superficial IMC. Longitud aproximada L=35 mts.</t>
  </si>
  <si>
    <t>gl</t>
  </si>
  <si>
    <t>Suministro e instalación de Bases para Medidores, monofásicas, clase 200. Incluir medidores.</t>
  </si>
  <si>
    <t>Suministro e instalación de red de tierra conformada por tres (3) varillas de cobre de 5/8" x 8' formando un triángulo y separadas a 10', unidas entre sí con soldadura exotérmica utilizando cable 2/0 de cobre desnudo y unidas a la barra de tierra del Centro de Carga Principal CCP.</t>
  </si>
  <si>
    <t>Suministro e instalación de Centro de Carga de Cafetería 1 CC1, monofásico, barras de 125 amperios, 8 espacios, con los interruptores termomagnéticos descritos en el plano EL-04 Cuadro de Cargas Eléctricas. Debe tener barra de tierra.</t>
  </si>
  <si>
    <t>Suministro e instalación de acometida eléctrica desde Centro de Carga Principal CCP hasta la base de medición M1, y de ésta al Centro de Carga CC1, utilizando cable 2#2F + 1#2N + 1#6T en ducto PVC 1 1/4" cédula 40.</t>
  </si>
  <si>
    <t>Suministro e instalación de Centro de Carga de Cafetería 2 CC2, monofásico, barras de 125 amperios, 8 espacios, con los interruptores termomagnéticos descritos en el plano EL-04 Cuadro de Cargas Eléctricas. Debe tener barra de tierra.</t>
  </si>
  <si>
    <t>Suministro e instalación de acometida eléctrica desde Centro de Carga Principal CCP hasta la base de medición M2, y de ésta al Centro de Carga CC2, utilizando cable 2#2F + 1#2N + 1#6T en ducto PVC 1 1/4" cédula 40.</t>
  </si>
  <si>
    <t>Suministro e instalación de Centros de Carga de Cargas Generales CC5, monofásico, barras de 150 amperios, 24 espacios, con los interruptores termomagnéticos descritos en el plano EL-04 Cuadro de Cargas Eléctricas. Debe tener barra de tierra.</t>
  </si>
  <si>
    <t>Suministro e instalación de acometida eléctrica desde Centro de Carga Principal CCP hasta la base de medición M5, y de ésta al Centro de Carga CC5, utilizando cable 2#1/0F + 1#1/0N + 1#4T en ducto PVC 1 1/2" cédula 40.</t>
  </si>
  <si>
    <t>Suministro e instalación de acometida eléctrica desde Centro de Carga Principal CCP hasta la base de medición M6, y de ésta a la acometida existente del Café Internet, utilizando cable 2#2F + 1#2N en ducto PVC 1 1/4" cédula 40, y cable triplex #2 donde aplique.</t>
  </si>
  <si>
    <t>Suministro e instalación de salidas para luminarias LED tipo empotrable 2' x 2', utilizando conductores 2#10 + 1#14 en ducto 1/2" o según lo descrito en el Plano EL-04 Cuadro de Cargas Eléctricas.</t>
  </si>
  <si>
    <t>Suministro e instalación de luminarias LED empotrable 2' x 2' de 34 watts, multivoltaje, 4000 °K, similar a modelo BT-22-0-A3-A-V-White de la marca General Electric</t>
  </si>
  <si>
    <t>Suministro e instalación de salidas para luminarias LED de emergencia, utilizando conductores 2#12 + 1#14 en ducto 1/2" o según lo descrito en el Plano EL-04 Cuadro de Cargas Eléctricas. Estas salidas se instalarán sobre cada una de las puertas al exterior del edificio incluyendo las de las cafeterías.</t>
  </si>
  <si>
    <t>Suministro e instalación de luminarias LED de emergencia similar al modelo CAT LEDR5 de la marca American Lite. Considerar materiales, soportes de fijación a cielo, mano de obra y herramientas requeridas para su correcta ejecución. Estas luminarias se instalarán sobre cada una de las puertas al exterior del edificio incluyendo las de las cafeterías.</t>
  </si>
  <si>
    <t>Suministro e instalación de interruptor sencillo de 15 amperios según lo detallado en el Plano EL-02 Iluminación.</t>
  </si>
  <si>
    <t>Suministro e instalación de interruptor doble de 15 amperios según lo detallado en el Plano EL-02 Iluminación.</t>
  </si>
  <si>
    <t>Suministro e instalación de salidas para tomacorrientes dobles polarizados 120v, utilizando conductores 2#10 + 1#14 en ducto 1/2" según lo descrito en el Plano EL-04 Cuadro de Cargas Eléctricas y la ubicación del Plano EL-01 Tomacorrientes.</t>
  </si>
  <si>
    <t>Suministro e instalación de tomacorrientes dobles polarizados, 120v, 20 amperios.</t>
  </si>
  <si>
    <t>Suministro e instalación de salidas para tomacorrientes especiales de estufa, utilizando conductores 2#8F + 1#10N + 1#12T en ducto 3/4" según lo descrito en el Plano EL-04 Cuadro de Cargas Eléctricas y la ubicación del Plano EL-01 Tomacorrientes.</t>
  </si>
  <si>
    <t>Suministro e instalación de tomacorrientes especiales para estufa 240V-125-50A (NEMA 14-50)</t>
  </si>
  <si>
    <t>Suministro e instalación de salidas para las máquinas condensadoras de las unidades de aire acondicionado, utilizando 2#8F + 1#10N + 1#12T en ducto 3/4" según lo descrito en el plano EL-04 Cuadro de Cargas Eléctricas y la ubicación del Plano EL-01 Tomacorrientes.</t>
  </si>
  <si>
    <t>Suministro e instalación de tomacorrientes doble polarizado para extractor de aire, utilizando 2#10 + 1#12T en ducto 3/4" según lo descrito en el Plano EL-04 Cuadro de Cargas Eeléctricas y la ubicación del Plano EL-01 Tomacorrientes</t>
  </si>
  <si>
    <t>Suministro e instalación de desconectador manual de aire acondicionado, gabinete Nema 3R, 2 polos, 60 amperios, 240v. A instalarse en la salida AC.</t>
  </si>
  <si>
    <t>Suministro e instalación de  salida de red de datos, utilizando cable UTP cat6 en ductería PVC 3/4" cédula 40 y caja 2" x 4" pesada con tapadera. La acometida debe estar ubicada en el poste más cercano y debe tener una mufa para tubería 3/4". Ubicación según Plano EL-01 Tomacorrientes</t>
  </si>
  <si>
    <t>Suministro e instalación de  salida de Cable TV, utilizando Cable coaxial en ductería PVC 3/4" cédula 40 y caja 2" x 4" pesada con tapadera. La acometida debe estar ubicada en el poste más cercano y debe tener una mufa para tubería 3/4". Ubicación según Plano EL-01 Tomacorrientes</t>
  </si>
  <si>
    <t xml:space="preserve">   </t>
  </si>
  <si>
    <t>Sub Total 7</t>
  </si>
  <si>
    <t xml:space="preserve">PUERTAS Y VENTANAS                          </t>
  </si>
  <si>
    <t>Puerta de aluminio y vidrio fijo con ventana incorporada P-1</t>
  </si>
  <si>
    <t>Batiente de puertas exteriores</t>
  </si>
  <si>
    <t>Batiente de ventanas, ver detalles constructivos</t>
  </si>
  <si>
    <t>Sub Total 8</t>
  </si>
  <si>
    <t>MISCELANEOS</t>
  </si>
  <si>
    <t>Pintura pva acrilica para paredes pulidas</t>
  </si>
  <si>
    <t>Pintura de cielo falso confiteado en losa</t>
  </si>
  <si>
    <t>Pintura pva acrilica para cielo falso  de tablayeso</t>
  </si>
  <si>
    <t>Mueble de concreto y ceramica para lavamanos de baño</t>
  </si>
  <si>
    <t>Pared de estructura metalica y puerta para divisiones de baños</t>
  </si>
  <si>
    <t>Limpieza final de la construcción</t>
  </si>
  <si>
    <t>Sub Total 9</t>
  </si>
  <si>
    <t>LPS</t>
  </si>
  <si>
    <t>Unid</t>
  </si>
  <si>
    <t>Zapata Z1(ver tabla de armados y secciones)</t>
  </si>
  <si>
    <t>Zapata Z6(ver tabla de armados y secciones)</t>
  </si>
  <si>
    <t>Zapata Z5 (ver tabla de armados y secciones)</t>
  </si>
  <si>
    <t>Zapata Z4 (ver tabla de armados y secciones)</t>
  </si>
  <si>
    <t>Zapata Z3 (ver tabla de armados y secciones)</t>
  </si>
  <si>
    <t>Zapata Z2 (ver tabla de armados y secciones)</t>
  </si>
  <si>
    <t>Viga de cimentación VC</t>
  </si>
  <si>
    <t>Viga de Cierre VE</t>
  </si>
  <si>
    <t>Viga de cierre VI</t>
  </si>
  <si>
    <t>Viga de cierre VI - 2</t>
  </si>
  <si>
    <t xml:space="preserve">Castillos  de 15x15 cms, 4#3 y anillos #2 @ 20 </t>
  </si>
  <si>
    <t>Jambas (2#3 y anclages No2 a 20cms) concreto 3000PSI</t>
  </si>
  <si>
    <t>Columna CI (Altura de la columna 6.13m, vera detalles en planos)</t>
  </si>
  <si>
    <t>Columnas Ce (Altura de la columna 5.50m, vera detalles en planos)</t>
  </si>
  <si>
    <t xml:space="preserve">Cargadores en puertas y ventanas </t>
  </si>
  <si>
    <t>Suministro e instalacion Cercha C01. (ver planos)</t>
  </si>
  <si>
    <t>Suministro e instalacion Cercha C02 (ver planos)</t>
  </si>
  <si>
    <t>Suministro e instalacion Cercha C03.  (ver planos)</t>
  </si>
  <si>
    <t>Suministro e instalacion Joist J-01   (ver planos)</t>
  </si>
  <si>
    <t>Suministro e instalacion Joist J-02   (ver planos)</t>
  </si>
  <si>
    <t>Suministro e instalacion Joist J-03   (ver planos)</t>
  </si>
  <si>
    <t xml:space="preserve"> TOTAL GENERAL DE CONSTRUCCION  :</t>
  </si>
  <si>
    <t>Pared de ladrillo semiplanchado  2#3 @ 3 hiladas</t>
  </si>
  <si>
    <t xml:space="preserve"> TOTAL GENERAL DE CONSTRUCCION </t>
  </si>
  <si>
    <t>Puerta de aluminio doble y vidrio fijo con ventana incorporada P-1 color bronce,estilo frances</t>
  </si>
  <si>
    <t>Puerta de aluminio y vidrio fijo con ventana incorporada P-3  color bronce,estilo frances</t>
  </si>
  <si>
    <t>Puerta de aluminio y vidrio fijo con ventana incorporada P-4  color bronce,estilo frances</t>
  </si>
  <si>
    <t>Puerta de aluminio y vidrio fijo con ventana incorporada P-2</t>
  </si>
  <si>
    <t>Puerta de aluminio y vidrio fijo con ventana incorporada P-5</t>
  </si>
  <si>
    <t>Ventana de aluminio y vidrio fijo tipo abatible  color bronce,estilo frances tipo 1</t>
  </si>
  <si>
    <t>Ventana de aluminio y vidrio fijo tipo guillotina  color bronce,estilo frances tipo 2</t>
  </si>
  <si>
    <t>Ventana de aluminio y vidrio fijo tipo abatible  color bronce,estilo frances tipo 2</t>
  </si>
  <si>
    <t xml:space="preserve">Puerta madera de caoba (incluye herrajes)  P-3, Incluye barnizado. </t>
  </si>
  <si>
    <t>Puerta madera de caoba (incluye herrajes) pP-4 Incluye barnizado.</t>
  </si>
  <si>
    <t>Puerta de madera de caoba (incluye herrajes) con rejilla de P-6 Incluye barnizado.</t>
  </si>
  <si>
    <t>Puerta de madera de caoba (incluye herrajes) con rejilla de  P-5 Incluye barnizado.</t>
  </si>
  <si>
    <t>Puerta de madera de caoba (incluye herrajes)  P-2</t>
  </si>
  <si>
    <t>Proyecto Muro Perimetral Centro Universitario Nacaome, Valle</t>
  </si>
  <si>
    <t>UPNFM</t>
  </si>
  <si>
    <t>SECCION I ; MURO FRONTAL, ENTRADA PRINCIPAL A CAMPUS CURNAC</t>
  </si>
  <si>
    <t>Actividad</t>
  </si>
  <si>
    <t>Unidad</t>
  </si>
  <si>
    <t>Cantidad</t>
  </si>
  <si>
    <t>Precio</t>
  </si>
  <si>
    <t>Monto</t>
  </si>
  <si>
    <t>Observaciones</t>
  </si>
  <si>
    <t>Zapata cuadrada f´c=210 kg/cm2, armada con acero de refuerzo 3#4 en a/s, fy= 2800 kg/cm2, de 0.8x0.80 , y 0.20 m de espesor.</t>
  </si>
  <si>
    <t>Columna 25*25cms, 4300PSI#4 y #2@20cms, concreto de 300PSI. Incluye capitel. Talladas y planchieliadas desde nivel de acera.</t>
  </si>
  <si>
    <t>Mochetas en boquetes de verja , ancho 10 cms (tres caras). Repellado y planchueliado</t>
  </si>
  <si>
    <t>Mocheta con acabado plancueliado por ambas ,  incluye la parte interna del boquete de balconeria</t>
  </si>
  <si>
    <t>Capitel y  pedestal en columnas de porton principal</t>
  </si>
  <si>
    <t>Recubrimiento minimo de 5cms, ver  detalle en planos.</t>
  </si>
  <si>
    <t>Verja segun diseno, con varilla lisa de 1/2" en elementos rectas y platina de 1" en detalles y formas.</t>
  </si>
  <si>
    <t>Porton Principal acceso Peatonal (ver diseno), con platina de 1 1/2" x 1/4 en el marco y varilla de 1/2". Lisa, llavin de seguridad tipo Yale o simila, para interperi y de servicio pesado., dos cuerpos, doble hoja</t>
  </si>
  <si>
    <t>Umidad</t>
  </si>
  <si>
    <t>La bisagra es del tipo industrial con vastago de acero de alta resistencia, de taller industrial, para servicio pesado, incluye grasera para lubricacion).</t>
  </si>
  <si>
    <t>Porton  acceso Vehicular, doble hoja, marco de tubo estructural de 2x2, puntales interiores  tubo estructural 1" x 1/4, pasador de guillotina, para candado, pasador en suelo con varilla de 5/8, lisa, bisagras para servicio pesado, para interperie. H=2.40, ancho 6mts.</t>
  </si>
  <si>
    <t>Columnas para porton principal, 30x30, 6#5, #3@25cms, Concreto de 3000PSI,</t>
  </si>
  <si>
    <t>Ml</t>
  </si>
  <si>
    <t>Zapata cuadrada f´c=210 kg/cm2, armada con acero de refuerzo 4#5 en a/s, fy= 4,200 kg/cm2, de 1.10m x 1.10m de base, y 0.25 m de espesor.</t>
  </si>
  <si>
    <t>ceramica</t>
  </si>
  <si>
    <t>Viga de remate en porton principal, de 30x40cms, Ref superior 2#4   y ref Inf 4#5, No. 3@17cms., dos bastones de 1.50mts en apoyo central, momento negativo.</t>
  </si>
  <si>
    <t>Incluye detalle en arco y remate en cornisa segun planos.</t>
  </si>
  <si>
    <t>Cubierta de Techo de Teja Arabe (de barro, tipo "S"), calidad exportacion. Cielo tipo viga-vista con panelit machimbre Tipo S-6 8'x'4x11mm, viga madera de pino de primera, curada , con escuadra 4x6", incluye membrana asfaltica impermeabilizante, y  piezas para cumbrera, ligadas con mortero (con colorante, similar al rojo teja), igual en el alero a manera de cenefas, usar mortero coloreado, incluye canecillo de madera segun modelo en edificios del campus.</t>
  </si>
  <si>
    <t>m2</t>
  </si>
  <si>
    <t>Acera peatonal, acabado escobillado, ancho 6mts, espesor 7.5cms, reforzada con varilla no 3 a 30cms, concreto 3000PSI</t>
  </si>
  <si>
    <t>Mt2</t>
  </si>
  <si>
    <t>Rotulos a base de  letras en relieve, textos:  "CURNAC"    "UNIVERSIDAD PEDAGOGICA NACIONA FRANCISCO MORAZAN EN NACAOME, VALLE".</t>
  </si>
  <si>
    <t>Global</t>
  </si>
  <si>
    <t>Presentar diseno, LAS DIMENSIONES DE LAS LETRAS SERAN APROBADAS POR UPNFM. Las letras son de metal, (hierro fundido) y con acabado dorado</t>
  </si>
  <si>
    <t>Pared de bloque 6x8x16 con refuerzo vertical (varilla 3/8) cada dos agujeros, anclada en solera de cimentación y en solera de remate,  relleno de concreto ligero</t>
  </si>
  <si>
    <t>Lamparas tipo Farol, con bombillo economizador para capitales y fachadas de entrada muro sur</t>
  </si>
  <si>
    <t>unidad</t>
  </si>
  <si>
    <t>Reflector decorativo para iluminar fachada exterior de entrada peatonal</t>
  </si>
  <si>
    <t>Repello Planchueliado.</t>
  </si>
  <si>
    <t xml:space="preserve">Pintura en muro frontal, calidad standard </t>
  </si>
  <si>
    <t>Mamposteria de cimentacion</t>
  </si>
  <si>
    <t>Limpieza y Botado de desperdicio</t>
  </si>
  <si>
    <t xml:space="preserve">Solera de cimentacion </t>
  </si>
  <si>
    <t>Jamba de remate en bloque,  15x10 (2 var  n 3, y no 2 a 20 cms</t>
  </si>
  <si>
    <t>SECCION II: SECTOR DE  MURO PERMANENTE</t>
  </si>
  <si>
    <t>Numero</t>
  </si>
  <si>
    <t>Descripcion</t>
  </si>
  <si>
    <t>Cantidad Obra</t>
  </si>
  <si>
    <t>Precio Unitario</t>
  </si>
  <si>
    <t>Total</t>
  </si>
  <si>
    <t>TERRACERIA</t>
  </si>
  <si>
    <t>Excavación  Tipo I (Material Común, manual)</t>
  </si>
  <si>
    <t>Acarreo de Material en carretilla al bordo en campus.</t>
  </si>
  <si>
    <t>Subtotal en</t>
  </si>
  <si>
    <t>TERRACERIA…</t>
  </si>
  <si>
    <t>CIMENTACIONES</t>
  </si>
  <si>
    <t>Mampostería en general, con roca de cantera.</t>
  </si>
  <si>
    <t>Solera 15x15, concretó 1:2:3’  4#3 Y #2 @ 25cms</t>
  </si>
  <si>
    <t>Poste de concreto para cercas de fabricados</t>
  </si>
  <si>
    <t>Pared de bloque de concreto de 6x8x16", aperchado.</t>
  </si>
  <si>
    <t>M.L.</t>
  </si>
  <si>
    <t>Cerca de malla ciclon h=6pies, con tubo de HG-2" (Long 3.40 ml) a cada 2.75 metros, tendido con varilla de 1/4" en remate y en la parte inferior enganchado en la jamba.</t>
  </si>
  <si>
    <t>CIMENTACIONES…</t>
  </si>
  <si>
    <t>SECCION III: SECTOR MURO FALSO PARA INGRESO DE AGUAS SUPERFICIALES</t>
  </si>
  <si>
    <t>Cerca de malla ciclon h=8pies, con tubo de HG-2" (Long 3.40) a cada 2.75 metros, tendido con varilla de 3/8" en remate y en la parte inferior varilla de 3/8</t>
  </si>
  <si>
    <t>SECCION IV; MURO OESTE</t>
  </si>
  <si>
    <t>Se dejará embebido en esta mampostería un tubo para drenaje de aguas negras de seis pulgadas pendiente apropiada para drenar hacia la alcantarilla  que cruza la carretera Panamericana con la idea de conducir aguas superficiales que cruzan desde el vecindario oeste hacia el sur</t>
  </si>
  <si>
    <t>Cerca de malla ciclon h=6pies, anclada en castillo (Long 3.40 ml por poste) a cada 2.50 metros, tendido con varilla de 3/8" en remate y en la parte inferior enganchado en la jamba</t>
  </si>
  <si>
    <t>SECCION V; OBRAS DE SANEAMIENTO Y ESTACION ELEVADORA</t>
  </si>
  <si>
    <t>GRAN TOTAL</t>
  </si>
  <si>
    <t>Modelo para decorativa  verja  frontal en seccion Sur</t>
  </si>
  <si>
    <t>Modelo para porton vehicular.</t>
  </si>
  <si>
    <t>Viga de cimentación VCI</t>
  </si>
  <si>
    <t>Cubierta deTecho en pasillos: Estructura de soporte de canecillo de madera curada al vapor, seccion  4"x6",  ensamblada en la canaleta  encajuelada, a igual espaciamiento de canaleta, y cubierta de teja de barro cocido tipo barril, calidad exportacion tipo "s", conamina de panelite de 12mm, lisa y membrana asfaltica impermeabilizante y lamina de zinc lisa. incluye barniz nogal oscuro en la viga de madera, Longitud aprox. 4mts por pieza</t>
  </si>
  <si>
    <t>Cubierta de Techo en Interiores: Estructura metalica y cubierta de teja de barro cocido tipo barril, calidad exportacion tipo "s", conamina de panelite de 12mm, lisa y membrana asaltica impermeabilizante y lamina de zinc lisa.</t>
  </si>
  <si>
    <t>Losa plana de techo e= 12 cms, ver planos estructurales, la superici superio debganatizar una pendiente de 1% para asegurar drenaje</t>
  </si>
  <si>
    <t>Camara de almacenameinto de aguas residuales con tratamiento preliminar, incluye coneccion a fosa septica del sitio)</t>
  </si>
  <si>
    <t>Estacion elevadora de Aguas Residuales (ver especificaciones particulares). Incluye coneccion a Pozo AN municipal en periferi Oeste del campus y coneccion al sistema electrico del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</si>
</sst>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Red]#,##0.00"/>
    <numFmt numFmtId="165" formatCode="&quot;L&quot;#,##0.00"/>
    <numFmt numFmtId="166" formatCode="_ &quot;L.&quot;\ * #,##0.00_ ;_ &quot;L.&quot;\ * \-#,##0.00_ ;_ &quot;L.&quot;\ * &quot;-&quot;??_ ;_ @_ "/>
  </numFmts>
  <fonts count="16" x14ac:knownFonts="1">
    <font>
      <sz val="10"/>
      <name val="Arial"/>
    </font>
    <font>
      <sz val="11"/>
      <color theme="1"/>
      <name val="Calibri"/>
      <family val="2"/>
      <scheme val="minor"/>
    </font>
    <font>
      <sz val="10"/>
      <name val="Arial"/>
    </font>
    <font>
      <b/>
      <sz val="10"/>
      <name val="Arial"/>
      <family val="2"/>
    </font>
    <font>
      <b/>
      <sz val="14"/>
      <name val="Arial"/>
      <family val="2"/>
    </font>
    <font>
      <sz val="10"/>
      <name val="Arial"/>
      <family val="2"/>
    </font>
    <font>
      <sz val="10"/>
      <color indexed="10"/>
      <name val="Arial"/>
      <family val="2"/>
    </font>
    <font>
      <b/>
      <i/>
      <sz val="10"/>
      <name val="Arial"/>
      <family val="2"/>
    </font>
    <font>
      <b/>
      <i/>
      <sz val="12"/>
      <name val="Arial"/>
      <family val="2"/>
    </font>
    <font>
      <sz val="8"/>
      <name val="Arial"/>
    </font>
    <font>
      <i/>
      <sz val="10"/>
      <name val="Arial"/>
      <family val="2"/>
    </font>
    <font>
      <i/>
      <sz val="8"/>
      <name val="Arial"/>
      <family val="2"/>
    </font>
    <font>
      <b/>
      <i/>
      <sz val="10"/>
      <color rgb="FFFF0000"/>
      <name val="Arial"/>
      <family val="2"/>
    </font>
    <font>
      <b/>
      <sz val="11"/>
      <name val="Arial"/>
      <family val="2"/>
    </font>
    <font>
      <b/>
      <sz val="10"/>
      <color rgb="FFFF0000"/>
      <name val="Arial"/>
      <family val="2"/>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3" fontId="2" fillId="0" borderId="0" applyFont="0" applyFill="0" applyAlignment="0" applyProtection="0"/>
    <xf numFmtId="166" fontId="1" fillId="0" borderId="0" applyFont="0" applyFill="0" applyBorder="0" applyAlignment="0" applyProtection="0"/>
  </cellStyleXfs>
  <cellXfs count="127">
    <xf numFmtId="0" fontId="0" fillId="0" borderId="0" xfId="0"/>
    <xf numFmtId="43" fontId="0" fillId="0" borderId="0" xfId="1" applyFont="1"/>
    <xf numFmtId="0" fontId="3" fillId="0" borderId="0" xfId="0" applyFont="1" applyAlignment="1">
      <alignment horizontal="center"/>
    </xf>
    <xf numFmtId="164" fontId="0" fillId="0" borderId="0" xfId="0" applyNumberFormat="1"/>
    <xf numFmtId="164" fontId="11" fillId="0" borderId="0" xfId="0" applyNumberFormat="1" applyFont="1"/>
    <xf numFmtId="164" fontId="11" fillId="0" borderId="0" xfId="1" applyNumberFormat="1" applyFont="1"/>
    <xf numFmtId="164" fontId="11" fillId="0" borderId="0" xfId="1" applyNumberFormat="1" applyFont="1" applyAlignment="1">
      <alignment horizontal="right"/>
    </xf>
    <xf numFmtId="164" fontId="11" fillId="0" borderId="0" xfId="1" applyNumberFormat="1" applyFont="1" applyAlignment="1">
      <alignment horizontal="center"/>
    </xf>
    <xf numFmtId="164" fontId="0" fillId="0" borderId="0" xfId="1" applyNumberFormat="1" applyFont="1"/>
    <xf numFmtId="164" fontId="0" fillId="0" borderId="0" xfId="1" applyNumberFormat="1" applyFont="1" applyAlignment="1">
      <alignment horizontal="center"/>
    </xf>
    <xf numFmtId="0" fontId="0" fillId="0" borderId="0" xfId="0" applyAlignment="1">
      <alignment wrapText="1"/>
    </xf>
    <xf numFmtId="164" fontId="11" fillId="0" borderId="0" xfId="0" applyNumberFormat="1" applyFont="1" applyAlignment="1">
      <alignment horizontal="right" wrapText="1"/>
    </xf>
    <xf numFmtId="164" fontId="0" fillId="0" borderId="0" xfId="0" applyNumberFormat="1" applyAlignment="1">
      <alignment wrapText="1"/>
    </xf>
    <xf numFmtId="164" fontId="5" fillId="0" borderId="1" xfId="1" applyNumberFormat="1" applyFont="1" applyFill="1" applyBorder="1"/>
    <xf numFmtId="0" fontId="3" fillId="0" borderId="1" xfId="0" applyFont="1" applyFill="1" applyBorder="1" applyAlignment="1">
      <alignment horizontal="center"/>
    </xf>
    <xf numFmtId="0" fontId="0" fillId="0" borderId="1" xfId="0" applyFill="1" applyBorder="1" applyAlignment="1">
      <alignment wrapText="1"/>
    </xf>
    <xf numFmtId="0" fontId="0" fillId="0" borderId="1" xfId="0" applyFill="1" applyBorder="1"/>
    <xf numFmtId="164" fontId="6" fillId="0" borderId="1" xfId="0" applyNumberFormat="1" applyFont="1" applyFill="1" applyBorder="1"/>
    <xf numFmtId="164" fontId="3" fillId="0" borderId="1" xfId="0" applyNumberFormat="1" applyFont="1" applyFill="1" applyBorder="1"/>
    <xf numFmtId="164" fontId="5" fillId="0" borderId="1" xfId="0" applyNumberFormat="1" applyFont="1" applyFill="1" applyBorder="1"/>
    <xf numFmtId="164" fontId="5" fillId="0" borderId="1" xfId="0" applyNumberFormat="1" applyFont="1" applyFill="1" applyBorder="1" applyAlignment="1">
      <alignment wrapText="1"/>
    </xf>
    <xf numFmtId="164" fontId="8" fillId="0" borderId="1" xfId="0" applyNumberFormat="1" applyFont="1" applyFill="1" applyBorder="1" applyAlignment="1">
      <alignment horizontal="right"/>
    </xf>
    <xf numFmtId="0" fontId="0" fillId="0" borderId="0" xfId="0" applyFill="1"/>
    <xf numFmtId="43" fontId="3" fillId="0" borderId="1" xfId="1" applyFont="1" applyFill="1" applyBorder="1"/>
    <xf numFmtId="164" fontId="5" fillId="0" borderId="1" xfId="0" applyNumberFormat="1" applyFont="1" applyFill="1" applyBorder="1" applyAlignment="1">
      <alignment horizontal="center"/>
    </xf>
    <xf numFmtId="0" fontId="0" fillId="0" borderId="1" xfId="0" applyFill="1" applyBorder="1" applyAlignment="1">
      <alignment horizontal="center"/>
    </xf>
    <xf numFmtId="2" fontId="0" fillId="0" borderId="1" xfId="0" applyNumberFormat="1" applyFill="1" applyBorder="1" applyAlignment="1">
      <alignment horizontal="center"/>
    </xf>
    <xf numFmtId="165" fontId="0" fillId="0" borderId="1" xfId="0" applyNumberFormat="1" applyFill="1" applyBorder="1" applyAlignment="1">
      <alignment horizontal="center"/>
    </xf>
    <xf numFmtId="164" fontId="6" fillId="0" borderId="1" xfId="0" applyNumberFormat="1" applyFont="1" applyFill="1" applyBorder="1" applyAlignment="1">
      <alignment horizontal="center"/>
    </xf>
    <xf numFmtId="164" fontId="6" fillId="0" borderId="1" xfId="1" applyNumberFormat="1" applyFont="1" applyFill="1" applyBorder="1"/>
    <xf numFmtId="164" fontId="3" fillId="0" borderId="1" xfId="1" applyNumberFormat="1" applyFont="1" applyFill="1" applyBorder="1" applyAlignment="1">
      <alignment horizontal="center"/>
    </xf>
    <xf numFmtId="164" fontId="3" fillId="0" borderId="1" xfId="1" applyNumberFormat="1" applyFont="1" applyFill="1" applyBorder="1"/>
    <xf numFmtId="164" fontId="0" fillId="0" borderId="1" xfId="0" applyNumberFormat="1" applyFill="1" applyBorder="1" applyAlignment="1">
      <alignment horizontal="center"/>
    </xf>
    <xf numFmtId="4" fontId="5" fillId="0" borderId="1" xfId="0" applyNumberFormat="1" applyFont="1" applyFill="1" applyBorder="1" applyAlignment="1">
      <alignment horizontal="center" vertical="center"/>
    </xf>
    <xf numFmtId="166" fontId="0" fillId="0" borderId="1" xfId="2" applyFont="1" applyFill="1" applyBorder="1" applyAlignment="1">
      <alignment horizontal="center" vertical="center"/>
    </xf>
    <xf numFmtId="164" fontId="0" fillId="0" borderId="1" xfId="0" applyNumberFormat="1" applyFill="1" applyBorder="1"/>
    <xf numFmtId="164" fontId="6" fillId="0" borderId="1" xfId="1" applyNumberFormat="1" applyFont="1" applyFill="1" applyBorder="1" applyAlignment="1">
      <alignment horizontal="right"/>
    </xf>
    <xf numFmtId="164" fontId="8" fillId="0" borderId="1" xfId="0" applyNumberFormat="1" applyFont="1" applyFill="1" applyBorder="1"/>
    <xf numFmtId="164" fontId="8" fillId="0" borderId="1" xfId="1" applyNumberFormat="1" applyFont="1" applyFill="1" applyBorder="1"/>
    <xf numFmtId="164" fontId="8" fillId="0" borderId="1" xfId="1" applyNumberFormat="1" applyFont="1" applyFill="1" applyBorder="1" applyAlignment="1">
      <alignment horizontal="right"/>
    </xf>
    <xf numFmtId="164" fontId="5" fillId="0" borderId="1" xfId="0" applyNumberFormat="1" applyFont="1" applyFill="1" applyBorder="1" applyAlignment="1">
      <alignment vertical="top"/>
    </xf>
    <xf numFmtId="0" fontId="0" fillId="0" borderId="1" xfId="0" applyFill="1" applyBorder="1" applyAlignment="1">
      <alignment vertical="top" wrapText="1"/>
    </xf>
    <xf numFmtId="4" fontId="5" fillId="0" borderId="1" xfId="0" applyNumberFormat="1" applyFont="1" applyFill="1" applyBorder="1" applyAlignment="1">
      <alignment horizontal="center" vertical="top"/>
    </xf>
    <xf numFmtId="166" fontId="0" fillId="0" borderId="1" xfId="2" applyFont="1" applyFill="1" applyBorder="1" applyAlignment="1">
      <alignment horizontal="center" vertical="top"/>
    </xf>
    <xf numFmtId="0" fontId="0" fillId="0" borderId="0" xfId="0" applyAlignment="1">
      <alignment vertical="top"/>
    </xf>
    <xf numFmtId="0" fontId="3" fillId="0" borderId="1" xfId="0" applyFont="1" applyFill="1" applyBorder="1" applyAlignment="1">
      <alignment horizontal="center" wrapText="1"/>
    </xf>
    <xf numFmtId="0" fontId="3" fillId="0" borderId="1" xfId="0" applyFont="1" applyFill="1" applyBorder="1" applyAlignment="1">
      <alignment horizontal="left" wrapText="1"/>
    </xf>
    <xf numFmtId="164" fontId="5" fillId="0" borderId="1" xfId="0" applyNumberFormat="1" applyFont="1" applyFill="1" applyBorder="1" applyAlignment="1">
      <alignment horizontal="left" wrapText="1"/>
    </xf>
    <xf numFmtId="164" fontId="6" fillId="0" borderId="1" xfId="0" applyNumberFormat="1" applyFont="1" applyFill="1" applyBorder="1" applyAlignment="1">
      <alignment wrapText="1"/>
    </xf>
    <xf numFmtId="164" fontId="3" fillId="0" borderId="1" xfId="0" applyNumberFormat="1" applyFont="1" applyFill="1" applyBorder="1" applyAlignment="1">
      <alignment wrapText="1"/>
    </xf>
    <xf numFmtId="164" fontId="12" fillId="0" borderId="1" xfId="0" applyNumberFormat="1" applyFont="1" applyFill="1" applyBorder="1" applyAlignment="1">
      <alignment wrapText="1"/>
    </xf>
    <xf numFmtId="164" fontId="7" fillId="0" borderId="1" xfId="0" applyNumberFormat="1" applyFont="1" applyFill="1" applyBorder="1" applyAlignment="1">
      <alignment horizontal="right" wrapText="1"/>
    </xf>
    <xf numFmtId="164" fontId="7" fillId="0" borderId="1" xfId="0" applyNumberFormat="1" applyFont="1" applyFill="1" applyBorder="1" applyAlignment="1">
      <alignment horizontal="center"/>
    </xf>
    <xf numFmtId="164" fontId="7" fillId="0" borderId="1" xfId="1" applyNumberFormat="1" applyFont="1" applyFill="1" applyBorder="1"/>
    <xf numFmtId="164" fontId="7" fillId="0" borderId="1" xfId="1" applyNumberFormat="1" applyFont="1" applyFill="1" applyBorder="1" applyAlignment="1">
      <alignment horizontal="right"/>
    </xf>
    <xf numFmtId="164" fontId="10" fillId="0" borderId="1" xfId="0" applyNumberFormat="1" applyFont="1" applyFill="1" applyBorder="1" applyAlignment="1">
      <alignment horizontal="right" wrapText="1"/>
    </xf>
    <xf numFmtId="164" fontId="10" fillId="0" borderId="1" xfId="1" applyNumberFormat="1" applyFont="1" applyFill="1" applyBorder="1" applyAlignment="1">
      <alignment horizontal="right"/>
    </xf>
    <xf numFmtId="164" fontId="10" fillId="0" borderId="1" xfId="1" applyNumberFormat="1" applyFont="1" applyFill="1" applyBorder="1"/>
    <xf numFmtId="164" fontId="8" fillId="0" borderId="1" xfId="0" applyNumberFormat="1" applyFont="1" applyFill="1" applyBorder="1" applyAlignment="1">
      <alignment horizontal="right" wrapText="1"/>
    </xf>
    <xf numFmtId="164" fontId="5" fillId="0" borderId="1" xfId="0" applyNumberFormat="1" applyFont="1" applyFill="1" applyBorder="1" applyAlignment="1">
      <alignment horizontal="center"/>
    </xf>
    <xf numFmtId="0" fontId="15" fillId="2" borderId="0" xfId="0" applyFont="1" applyFill="1" applyAlignment="1">
      <alignment horizontal="center"/>
    </xf>
    <xf numFmtId="0" fontId="15" fillId="2" borderId="1" xfId="0" applyFont="1" applyFill="1" applyBorder="1" applyAlignment="1">
      <alignment horizontal="center" vertical="top"/>
    </xf>
    <xf numFmtId="0" fontId="15" fillId="2" borderId="1" xfId="0" applyFont="1" applyFill="1" applyBorder="1" applyAlignment="1">
      <alignment vertical="top"/>
    </xf>
    <xf numFmtId="0" fontId="0" fillId="2" borderId="1" xfId="0" applyFill="1" applyBorder="1" applyAlignment="1">
      <alignment vertical="top" wrapText="1"/>
    </xf>
    <xf numFmtId="0" fontId="15" fillId="2" borderId="1" xfId="0" applyFont="1" applyFill="1" applyBorder="1" applyAlignment="1"/>
    <xf numFmtId="43" fontId="15" fillId="2" borderId="1" xfId="1" applyFont="1" applyFill="1" applyBorder="1" applyAlignment="1"/>
    <xf numFmtId="43" fontId="15" fillId="2" borderId="1" xfId="1" applyFont="1" applyFill="1" applyBorder="1" applyAlignment="1">
      <alignment wrapText="1"/>
    </xf>
    <xf numFmtId="0" fontId="15" fillId="2" borderId="1" xfId="0" applyFont="1" applyFill="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43" fontId="0" fillId="0" borderId="1" xfId="1" applyFont="1" applyBorder="1" applyAlignment="1">
      <alignment vertical="top"/>
    </xf>
    <xf numFmtId="0" fontId="15" fillId="0" borderId="1" xfId="0" applyFont="1" applyBorder="1" applyAlignment="1">
      <alignment vertical="top" wrapText="1"/>
    </xf>
    <xf numFmtId="0" fontId="0" fillId="0" borderId="1" xfId="0" applyBorder="1" applyAlignment="1"/>
    <xf numFmtId="43" fontId="0" fillId="0" borderId="1" xfId="1" applyFont="1" applyBorder="1" applyAlignment="1"/>
    <xf numFmtId="43" fontId="15" fillId="0" borderId="1" xfId="1" applyFont="1" applyBorder="1" applyAlignment="1">
      <alignment wrapText="1"/>
    </xf>
    <xf numFmtId="43" fontId="15" fillId="0" borderId="1" xfId="1" applyFont="1" applyBorder="1" applyAlignment="1"/>
    <xf numFmtId="43" fontId="0" fillId="0" borderId="1" xfId="1" applyFont="1" applyBorder="1" applyAlignment="1">
      <alignment wrapText="1"/>
    </xf>
    <xf numFmtId="0" fontId="15" fillId="0" borderId="1" xfId="0" applyFont="1" applyBorder="1" applyAlignment="1"/>
    <xf numFmtId="43" fontId="15" fillId="0" borderId="1" xfId="1" applyFont="1" applyBorder="1" applyAlignment="1">
      <alignment horizontal="right" wrapText="1"/>
    </xf>
    <xf numFmtId="0" fontId="0" fillId="2" borderId="1" xfId="0" applyFill="1" applyBorder="1" applyAlignment="1"/>
    <xf numFmtId="43" fontId="0" fillId="2" borderId="1" xfId="1" applyFont="1" applyFill="1" applyBorder="1" applyAlignment="1"/>
    <xf numFmtId="43" fontId="0" fillId="2" borderId="1" xfId="1" applyFont="1" applyFill="1" applyBorder="1" applyAlignment="1">
      <alignment wrapText="1"/>
    </xf>
    <xf numFmtId="0" fontId="0" fillId="0" borderId="1" xfId="0" applyFont="1" applyFill="1" applyBorder="1" applyAlignment="1">
      <alignment vertical="top"/>
    </xf>
    <xf numFmtId="0" fontId="15" fillId="0" borderId="1" xfId="0" applyFont="1" applyFill="1" applyBorder="1" applyAlignment="1">
      <alignment vertical="top" wrapText="1"/>
    </xf>
    <xf numFmtId="0" fontId="15" fillId="0" borderId="1" xfId="0" applyFont="1" applyFill="1" applyBorder="1" applyAlignment="1"/>
    <xf numFmtId="43" fontId="15" fillId="0" borderId="1" xfId="1" applyFont="1" applyFill="1" applyBorder="1" applyAlignment="1"/>
    <xf numFmtId="43" fontId="15" fillId="0" borderId="1" xfId="1" applyFont="1" applyFill="1" applyBorder="1" applyAlignment="1">
      <alignment wrapText="1"/>
    </xf>
    <xf numFmtId="0" fontId="15"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ont="1" applyFill="1" applyBorder="1" applyAlignment="1"/>
    <xf numFmtId="43" fontId="0" fillId="0" borderId="1" xfId="1" applyFont="1" applyFill="1" applyBorder="1" applyAlignment="1"/>
    <xf numFmtId="43" fontId="0" fillId="0" borderId="1" xfId="1" applyFont="1" applyFill="1" applyBorder="1" applyAlignment="1">
      <alignment wrapText="1"/>
    </xf>
    <xf numFmtId="0" fontId="0" fillId="3" borderId="1" xfId="0" applyFont="1" applyFill="1" applyBorder="1" applyAlignment="1">
      <alignment vertical="top"/>
    </xf>
    <xf numFmtId="0" fontId="0" fillId="3" borderId="1" xfId="0" applyFont="1" applyFill="1" applyBorder="1" applyAlignment="1">
      <alignment vertical="top" wrapText="1"/>
    </xf>
    <xf numFmtId="0" fontId="0" fillId="3" borderId="1" xfId="0" applyFont="1" applyFill="1" applyBorder="1" applyAlignment="1"/>
    <xf numFmtId="43" fontId="0" fillId="3" borderId="1" xfId="1" applyFont="1" applyFill="1" applyBorder="1" applyAlignment="1"/>
    <xf numFmtId="43" fontId="0" fillId="3" borderId="1" xfId="1" applyFont="1" applyFill="1" applyBorder="1" applyAlignment="1">
      <alignment wrapText="1"/>
    </xf>
    <xf numFmtId="43" fontId="15" fillId="3" borderId="1" xfId="1" applyFont="1" applyFill="1" applyBorder="1" applyAlignment="1"/>
    <xf numFmtId="0" fontId="0" fillId="3" borderId="1" xfId="0" applyFill="1" applyBorder="1" applyAlignment="1">
      <alignment vertical="top" wrapText="1"/>
    </xf>
    <xf numFmtId="0" fontId="0" fillId="0" borderId="0" xfId="0" applyAlignment="1"/>
    <xf numFmtId="43" fontId="0" fillId="0" borderId="0" xfId="1" applyFont="1" applyAlignment="1"/>
    <xf numFmtId="43" fontId="0" fillId="0" borderId="0" xfId="1" applyFont="1" applyAlignment="1">
      <alignment wrapText="1"/>
    </xf>
    <xf numFmtId="164" fontId="5" fillId="0" borderId="1" xfId="0" applyNumberFormat="1" applyFont="1" applyFill="1" applyBorder="1" applyAlignment="1">
      <alignment vertical="top" wrapText="1"/>
    </xf>
    <xf numFmtId="16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0" xfId="0" applyNumberFormat="1" applyFont="1" applyBorder="1" applyAlignment="1">
      <alignment horizontal="center"/>
    </xf>
    <xf numFmtId="164" fontId="5" fillId="0" borderId="0" xfId="1" applyNumberFormat="1" applyFont="1" applyBorder="1"/>
    <xf numFmtId="164" fontId="5" fillId="0" borderId="0" xfId="0" applyNumberFormat="1" applyFont="1" applyBorder="1" applyAlignment="1">
      <alignment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164" fontId="5" fillId="0" borderId="1" xfId="0" applyNumberFormat="1"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13" fillId="0" borderId="5" xfId="0" applyFont="1" applyFill="1" applyBorder="1" applyAlignment="1">
      <alignment horizontal="center"/>
    </xf>
    <xf numFmtId="0" fontId="13" fillId="0" borderId="6" xfId="0" applyFont="1" applyFill="1" applyBorder="1" applyAlignment="1">
      <alignment horizontal="center"/>
    </xf>
    <xf numFmtId="0" fontId="13" fillId="0" borderId="7"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xf>
  </cellXfs>
  <cellStyles count="3">
    <cellStyle name="Millares" xfId="1" builtinId="3"/>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117</xdr:row>
      <xdr:rowOff>0</xdr:rowOff>
    </xdr:from>
    <xdr:to>
      <xdr:col>6</xdr:col>
      <xdr:colOff>0</xdr:colOff>
      <xdr:row>117</xdr:row>
      <xdr:rowOff>0</xdr:rowOff>
    </xdr:to>
    <xdr:sp macro="" textlink="">
      <xdr:nvSpPr>
        <xdr:cNvPr id="1029" name="Line 1">
          <a:extLst>
            <a:ext uri="{FF2B5EF4-FFF2-40B4-BE49-F238E27FC236}">
              <a16:creationId xmlns:a16="http://schemas.microsoft.com/office/drawing/2014/main" id="{00000000-0008-0000-0000-000005040000}"/>
            </a:ext>
          </a:extLst>
        </xdr:cNvPr>
        <xdr:cNvSpPr>
          <a:spLocks noChangeShapeType="1"/>
        </xdr:cNvSpPr>
      </xdr:nvSpPr>
      <xdr:spPr bwMode="auto">
        <a:xfrm>
          <a:off x="403860" y="22616160"/>
          <a:ext cx="6385560" cy="0"/>
        </a:xfrm>
        <a:prstGeom prst="line">
          <a:avLst/>
        </a:prstGeom>
        <a:noFill/>
        <a:ln w="3175" cap="rnd">
          <a:noFill/>
          <a:prstDash val="sysDot"/>
          <a:round/>
          <a:headEnd/>
          <a:tailEnd/>
        </a:ln>
      </xdr:spPr>
    </xdr:sp>
    <xdr:clientData/>
  </xdr:twoCellAnchor>
  <xdr:twoCellAnchor>
    <xdr:from>
      <xdr:col>1</xdr:col>
      <xdr:colOff>0</xdr:colOff>
      <xdr:row>119</xdr:row>
      <xdr:rowOff>0</xdr:rowOff>
    </xdr:from>
    <xdr:to>
      <xdr:col>6</xdr:col>
      <xdr:colOff>0</xdr:colOff>
      <xdr:row>119</xdr:row>
      <xdr:rowOff>0</xdr:rowOff>
    </xdr:to>
    <xdr:sp macro="" textlink="">
      <xdr:nvSpPr>
        <xdr:cNvPr id="1030" name="Line 2">
          <a:extLst>
            <a:ext uri="{FF2B5EF4-FFF2-40B4-BE49-F238E27FC236}">
              <a16:creationId xmlns:a16="http://schemas.microsoft.com/office/drawing/2014/main" id="{00000000-0008-0000-0000-000006040000}"/>
            </a:ext>
            <a:ext uri="{147F2762-F138-4A5C-976F-8EAC2B608ADB}">
              <a16:predDERef xmlns:a16="http://schemas.microsoft.com/office/drawing/2014/main" pred="{00000000-0008-0000-0000-000005040000}"/>
            </a:ext>
          </a:extLst>
        </xdr:cNvPr>
        <xdr:cNvSpPr>
          <a:spLocks noChangeShapeType="1"/>
        </xdr:cNvSpPr>
      </xdr:nvSpPr>
      <xdr:spPr bwMode="auto">
        <a:xfrm>
          <a:off x="403860" y="22783800"/>
          <a:ext cx="6385560" cy="0"/>
        </a:xfrm>
        <a:prstGeom prst="line">
          <a:avLst/>
        </a:prstGeom>
        <a:noFill/>
        <a:ln w="3175" cap="rnd">
          <a:noFill/>
          <a:prstDash val="sysDot"/>
          <a:round/>
          <a:headEnd/>
          <a:tailEnd/>
        </a:ln>
      </xdr:spPr>
    </xdr:sp>
    <xdr:clientData/>
  </xdr:twoCellAnchor>
  <xdr:twoCellAnchor>
    <xdr:from>
      <xdr:col>1</xdr:col>
      <xdr:colOff>0</xdr:colOff>
      <xdr:row>119</xdr:row>
      <xdr:rowOff>0</xdr:rowOff>
    </xdr:from>
    <xdr:to>
      <xdr:col>6</xdr:col>
      <xdr:colOff>0</xdr:colOff>
      <xdr:row>119</xdr:row>
      <xdr:rowOff>0</xdr:rowOff>
    </xdr:to>
    <xdr:sp macro="" textlink="">
      <xdr:nvSpPr>
        <xdr:cNvPr id="1031" name="Line 3">
          <a:extLst>
            <a:ext uri="{FF2B5EF4-FFF2-40B4-BE49-F238E27FC236}">
              <a16:creationId xmlns:a16="http://schemas.microsoft.com/office/drawing/2014/main" id="{00000000-0008-0000-0000-000007040000}"/>
            </a:ext>
            <a:ext uri="{147F2762-F138-4A5C-976F-8EAC2B608ADB}">
              <a16:predDERef xmlns:a16="http://schemas.microsoft.com/office/drawing/2014/main" pred="{00000000-0008-0000-0000-000006040000}"/>
            </a:ext>
          </a:extLst>
        </xdr:cNvPr>
        <xdr:cNvSpPr>
          <a:spLocks noChangeShapeType="1"/>
        </xdr:cNvSpPr>
      </xdr:nvSpPr>
      <xdr:spPr bwMode="auto">
        <a:xfrm>
          <a:off x="403860" y="22783800"/>
          <a:ext cx="6385560" cy="0"/>
        </a:xfrm>
        <a:prstGeom prst="line">
          <a:avLst/>
        </a:prstGeom>
        <a:noFill/>
        <a:ln w="3175" cap="rnd">
          <a:no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127</xdr:row>
      <xdr:rowOff>0</xdr:rowOff>
    </xdr:from>
    <xdr:to>
      <xdr:col>6</xdr:col>
      <xdr:colOff>0</xdr:colOff>
      <xdr:row>127</xdr:row>
      <xdr:rowOff>0</xdr:rowOff>
    </xdr:to>
    <xdr:sp macro="" textlink="">
      <xdr:nvSpPr>
        <xdr:cNvPr id="3" name="Line 2">
          <a:extLst>
            <a:ext uri="{FF2B5EF4-FFF2-40B4-BE49-F238E27FC236}">
              <a16:creationId xmlns:a16="http://schemas.microsoft.com/office/drawing/2014/main" id="{42F68961-8733-4B2C-A81C-84579AA5701A}"/>
            </a:ext>
            <a:ext uri="{147F2762-F138-4A5C-976F-8EAC2B608ADB}">
              <a16:predDERef xmlns:a16="http://schemas.microsoft.com/office/drawing/2014/main" pred="{9F1B9D00-8924-1046-A694-72920D1B5994}"/>
            </a:ext>
          </a:extLst>
        </xdr:cNvPr>
        <xdr:cNvSpPr>
          <a:spLocks noChangeShapeType="1"/>
        </xdr:cNvSpPr>
      </xdr:nvSpPr>
      <xdr:spPr bwMode="auto">
        <a:xfrm>
          <a:off x="9951720" y="29596080"/>
          <a:ext cx="7216140" cy="0"/>
        </a:xfrm>
        <a:prstGeom prst="line">
          <a:avLst/>
        </a:prstGeom>
        <a:noFill/>
        <a:ln w="3175" cap="rnd">
          <a:noFill/>
          <a:prstDash val="sysDot"/>
          <a:round/>
          <a:headEnd/>
          <a:tailEnd/>
        </a:ln>
      </xdr:spPr>
    </xdr:sp>
    <xdr:clientData/>
  </xdr:twoCellAnchor>
  <xdr:twoCellAnchor>
    <xdr:from>
      <xdr:col>1</xdr:col>
      <xdr:colOff>0</xdr:colOff>
      <xdr:row>127</xdr:row>
      <xdr:rowOff>0</xdr:rowOff>
    </xdr:from>
    <xdr:to>
      <xdr:col>6</xdr:col>
      <xdr:colOff>0</xdr:colOff>
      <xdr:row>127</xdr:row>
      <xdr:rowOff>0</xdr:rowOff>
    </xdr:to>
    <xdr:sp macro="" textlink="">
      <xdr:nvSpPr>
        <xdr:cNvPr id="4" name="Line 3">
          <a:extLst>
            <a:ext uri="{FF2B5EF4-FFF2-40B4-BE49-F238E27FC236}">
              <a16:creationId xmlns:a16="http://schemas.microsoft.com/office/drawing/2014/main" id="{2BBD4BC0-9ED1-4B89-BEF4-48F9146F90E3}"/>
            </a:ext>
            <a:ext uri="{147F2762-F138-4A5C-976F-8EAC2B608ADB}">
              <a16:predDERef xmlns:a16="http://schemas.microsoft.com/office/drawing/2014/main" pred="{4E7F65DD-2EDA-A143-B24D-58B24DFBB854}"/>
            </a:ext>
          </a:extLst>
        </xdr:cNvPr>
        <xdr:cNvSpPr>
          <a:spLocks noChangeShapeType="1"/>
        </xdr:cNvSpPr>
      </xdr:nvSpPr>
      <xdr:spPr bwMode="auto">
        <a:xfrm>
          <a:off x="9951720" y="29596080"/>
          <a:ext cx="7216140" cy="0"/>
        </a:xfrm>
        <a:prstGeom prst="line">
          <a:avLst/>
        </a:prstGeom>
        <a:noFill/>
        <a:ln w="3175" cap="rnd">
          <a:no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80</xdr:row>
      <xdr:rowOff>152400</xdr:rowOff>
    </xdr:from>
    <xdr:to>
      <xdr:col>3</xdr:col>
      <xdr:colOff>474980</xdr:colOff>
      <xdr:row>93</xdr:row>
      <xdr:rowOff>106680</xdr:rowOff>
    </xdr:to>
    <xdr:pic>
      <xdr:nvPicPr>
        <xdr:cNvPr id="10" name="Picture 9">
          <a:extLst>
            <a:ext uri="{FF2B5EF4-FFF2-40B4-BE49-F238E27FC236}">
              <a16:creationId xmlns:a16="http://schemas.microsoft.com/office/drawing/2014/main" id="{49723989-DE1B-40A4-A79A-3C4D8C5351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480" y="32339280"/>
          <a:ext cx="3759200" cy="2819400"/>
        </a:xfrm>
        <a:prstGeom prst="rect">
          <a:avLst/>
        </a:prstGeom>
      </xdr:spPr>
    </xdr:pic>
    <xdr:clientData/>
  </xdr:twoCellAnchor>
  <xdr:twoCellAnchor editAs="oneCell">
    <xdr:from>
      <xdr:col>4</xdr:col>
      <xdr:colOff>533400</xdr:colOff>
      <xdr:row>79</xdr:row>
      <xdr:rowOff>144780</xdr:rowOff>
    </xdr:from>
    <xdr:to>
      <xdr:col>6</xdr:col>
      <xdr:colOff>2158154</xdr:colOff>
      <xdr:row>97</xdr:row>
      <xdr:rowOff>116072</xdr:rowOff>
    </xdr:to>
    <xdr:pic>
      <xdr:nvPicPr>
        <xdr:cNvPr id="11" name="Picture 10">
          <a:extLst>
            <a:ext uri="{FF2B5EF4-FFF2-40B4-BE49-F238E27FC236}">
              <a16:creationId xmlns:a16="http://schemas.microsoft.com/office/drawing/2014/main" id="{CC2E437C-F20F-481D-8576-B1DB95D0A183}"/>
            </a:ext>
            <a:ext uri="{147F2762-F138-4A5C-976F-8EAC2B608ADB}">
              <a16:predDERef xmlns:a16="http://schemas.microsoft.com/office/drawing/2014/main" pred="{38F2076C-4B8D-E144-A0BB-AA7F0291DC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23460" y="32148780"/>
          <a:ext cx="3308774" cy="3842252"/>
        </a:xfrm>
        <a:prstGeom prst="rect">
          <a:avLst/>
        </a:prstGeom>
      </xdr:spPr>
    </xdr:pic>
    <xdr:clientData/>
  </xdr:twoCellAnchor>
  <xdr:oneCellAnchor>
    <xdr:from>
      <xdr:col>1</xdr:col>
      <xdr:colOff>0</xdr:colOff>
      <xdr:row>80</xdr:row>
      <xdr:rowOff>152400</xdr:rowOff>
    </xdr:from>
    <xdr:ext cx="3871807" cy="2910840"/>
    <xdr:pic>
      <xdr:nvPicPr>
        <xdr:cNvPr id="12" name="Picture 11">
          <a:extLst>
            <a:ext uri="{FF2B5EF4-FFF2-40B4-BE49-F238E27FC236}">
              <a16:creationId xmlns:a16="http://schemas.microsoft.com/office/drawing/2014/main" id="{2C4F7D8C-EE7F-49BC-A582-AC65AE697972}"/>
            </a:ext>
            <a:ext uri="{147F2762-F138-4A5C-976F-8EAC2B608ADB}">
              <a16:predDERef xmlns:a16="http://schemas.microsoft.com/office/drawing/2014/main" pred="{69F56C74-7884-074A-8C22-E9AA768E3F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480" y="32339280"/>
          <a:ext cx="3871807" cy="2910840"/>
        </a:xfrm>
        <a:prstGeom prst="rect">
          <a:avLst/>
        </a:prstGeom>
      </xdr:spPr>
    </xdr:pic>
    <xdr:clientData/>
  </xdr:oneCellAnchor>
  <xdr:oneCellAnchor>
    <xdr:from>
      <xdr:col>4</xdr:col>
      <xdr:colOff>533400</xdr:colOff>
      <xdr:row>79</xdr:row>
      <xdr:rowOff>144780</xdr:rowOff>
    </xdr:from>
    <xdr:ext cx="3360421" cy="3943852"/>
    <xdr:pic>
      <xdr:nvPicPr>
        <xdr:cNvPr id="13" name="Picture 12">
          <a:extLst>
            <a:ext uri="{FF2B5EF4-FFF2-40B4-BE49-F238E27FC236}">
              <a16:creationId xmlns:a16="http://schemas.microsoft.com/office/drawing/2014/main" id="{1AF76096-38DF-455A-99F5-522FFFF93234}"/>
            </a:ext>
            <a:ext uri="{147F2762-F138-4A5C-976F-8EAC2B608ADB}">
              <a16:predDERef xmlns:a16="http://schemas.microsoft.com/office/drawing/2014/main" pred="{4FD485E2-61ED-4B4A-8BD2-00E5D9DED2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23460" y="32148780"/>
          <a:ext cx="3360421" cy="394385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65" zoomScaleNormal="100" zoomScalePageLayoutView="80" workbookViewId="0">
      <selection activeCell="B80" sqref="B80"/>
    </sheetView>
  </sheetViews>
  <sheetFormatPr baseColWidth="10" defaultColWidth="11.5703125" defaultRowHeight="12.75" x14ac:dyDescent="0.2"/>
  <cols>
    <col min="1" max="1" width="6" customWidth="1"/>
    <col min="2" max="2" width="58.28515625" style="10" customWidth="1"/>
    <col min="3" max="3" width="4.42578125" customWidth="1"/>
    <col min="4" max="4" width="9.42578125" customWidth="1"/>
    <col min="5" max="5" width="15.140625" customWidth="1"/>
    <col min="6" max="6" width="15.5703125" customWidth="1"/>
    <col min="7" max="7" width="18.42578125" customWidth="1"/>
    <col min="9" max="9" width="6.28515625" customWidth="1"/>
    <col min="10" max="10" width="46.85546875" customWidth="1"/>
    <col min="13" max="14" width="17.7109375" customWidth="1"/>
  </cols>
  <sheetData>
    <row r="1" spans="1:7" ht="18" x14ac:dyDescent="0.25">
      <c r="A1" s="111" t="s">
        <v>0</v>
      </c>
      <c r="B1" s="112"/>
      <c r="C1" s="112"/>
      <c r="D1" s="112"/>
      <c r="E1" s="112"/>
      <c r="F1" s="113"/>
    </row>
    <row r="2" spans="1:7" ht="15" x14ac:dyDescent="0.25">
      <c r="A2" s="108" t="s">
        <v>2</v>
      </c>
      <c r="B2" s="109"/>
      <c r="C2" s="109"/>
      <c r="D2" s="109"/>
      <c r="E2" s="109"/>
      <c r="F2" s="110"/>
    </row>
    <row r="3" spans="1:7" x14ac:dyDescent="0.2">
      <c r="A3" s="114" t="s">
        <v>3</v>
      </c>
      <c r="B3" s="115"/>
      <c r="C3" s="115"/>
      <c r="D3" s="115"/>
      <c r="E3" s="115"/>
      <c r="F3" s="116"/>
    </row>
    <row r="4" spans="1:7" x14ac:dyDescent="0.2">
      <c r="A4" s="14" t="s">
        <v>4</v>
      </c>
      <c r="B4" s="45" t="s">
        <v>5</v>
      </c>
      <c r="C4" s="14" t="s">
        <v>6</v>
      </c>
      <c r="D4" s="14" t="s">
        <v>7</v>
      </c>
      <c r="E4" s="14" t="s">
        <v>8</v>
      </c>
      <c r="F4" s="14" t="s">
        <v>9</v>
      </c>
      <c r="G4" s="2"/>
    </row>
    <row r="5" spans="1:7" x14ac:dyDescent="0.2">
      <c r="A5" s="14"/>
      <c r="B5" s="45"/>
      <c r="C5" s="14"/>
      <c r="D5" s="14"/>
      <c r="E5" s="14"/>
      <c r="F5" s="14"/>
    </row>
    <row r="6" spans="1:7" x14ac:dyDescent="0.2">
      <c r="A6" s="23">
        <v>1</v>
      </c>
      <c r="B6" s="46" t="s">
        <v>10</v>
      </c>
      <c r="C6" s="16"/>
      <c r="D6" s="16"/>
      <c r="E6" s="16"/>
      <c r="F6" s="16"/>
    </row>
    <row r="7" spans="1:7" x14ac:dyDescent="0.2">
      <c r="A7" s="19">
        <f t="shared" ref="A7:A13" si="0">+A6+0.01</f>
        <v>1.01</v>
      </c>
      <c r="B7" s="47" t="s">
        <v>11</v>
      </c>
      <c r="C7" s="24" t="s">
        <v>12</v>
      </c>
      <c r="D7" s="13">
        <v>176.01</v>
      </c>
      <c r="E7" s="13"/>
      <c r="F7" s="13"/>
    </row>
    <row r="8" spans="1:7" x14ac:dyDescent="0.2">
      <c r="A8" s="19">
        <f t="shared" si="0"/>
        <v>1.02</v>
      </c>
      <c r="B8" s="15" t="s">
        <v>13</v>
      </c>
      <c r="C8" s="25" t="s">
        <v>14</v>
      </c>
      <c r="D8" s="26">
        <f>22*2.25*3</f>
        <v>148.5</v>
      </c>
      <c r="E8" s="27"/>
      <c r="F8" s="27"/>
    </row>
    <row r="9" spans="1:7" ht="25.5" x14ac:dyDescent="0.2">
      <c r="A9" s="19">
        <f t="shared" si="0"/>
        <v>1.03</v>
      </c>
      <c r="B9" s="15" t="s">
        <v>15</v>
      </c>
      <c r="C9" s="25" t="s">
        <v>14</v>
      </c>
      <c r="D9" s="26">
        <f>D7*1.5</f>
        <v>264.01499999999999</v>
      </c>
      <c r="E9" s="27"/>
      <c r="F9" s="27"/>
    </row>
    <row r="10" spans="1:7" x14ac:dyDescent="0.2">
      <c r="A10" s="19">
        <f t="shared" si="0"/>
        <v>1.04</v>
      </c>
      <c r="B10" s="15" t="s">
        <v>16</v>
      </c>
      <c r="C10" s="25" t="s">
        <v>17</v>
      </c>
      <c r="D10" s="26">
        <v>40</v>
      </c>
      <c r="E10" s="27"/>
      <c r="F10" s="27"/>
    </row>
    <row r="11" spans="1:7" x14ac:dyDescent="0.2">
      <c r="A11" s="19">
        <f t="shared" si="0"/>
        <v>1.05</v>
      </c>
      <c r="B11" s="15" t="s">
        <v>18</v>
      </c>
      <c r="C11" s="25" t="s">
        <v>17</v>
      </c>
      <c r="D11" s="26">
        <v>40</v>
      </c>
      <c r="E11" s="27"/>
      <c r="F11" s="27"/>
    </row>
    <row r="12" spans="1:7" x14ac:dyDescent="0.2">
      <c r="A12" s="19">
        <f t="shared" si="0"/>
        <v>1.06</v>
      </c>
      <c r="B12" s="15" t="s">
        <v>19</v>
      </c>
      <c r="C12" s="25" t="s">
        <v>17</v>
      </c>
      <c r="D12" s="26">
        <v>40</v>
      </c>
      <c r="E12" s="27"/>
      <c r="F12" s="27"/>
    </row>
    <row r="13" spans="1:7" x14ac:dyDescent="0.2">
      <c r="A13" s="19">
        <f t="shared" si="0"/>
        <v>1.07</v>
      </c>
      <c r="B13" s="15" t="s">
        <v>20</v>
      </c>
      <c r="C13" s="25" t="s">
        <v>17</v>
      </c>
      <c r="D13" s="26">
        <v>40</v>
      </c>
      <c r="E13" s="27"/>
      <c r="F13" s="27"/>
    </row>
    <row r="14" spans="1:7" x14ac:dyDescent="0.2">
      <c r="A14" s="17"/>
      <c r="B14" s="48"/>
      <c r="C14" s="28"/>
      <c r="D14" s="29"/>
      <c r="E14" s="30" t="s">
        <v>21</v>
      </c>
      <c r="F14" s="31">
        <f>SUM(F7:F13)</f>
        <v>0</v>
      </c>
    </row>
    <row r="15" spans="1:7" x14ac:dyDescent="0.2">
      <c r="A15" s="18">
        <v>2</v>
      </c>
      <c r="B15" s="49" t="s">
        <v>22</v>
      </c>
      <c r="C15" s="32"/>
      <c r="D15" s="29"/>
      <c r="E15" s="29"/>
      <c r="F15" s="29"/>
    </row>
    <row r="16" spans="1:7" x14ac:dyDescent="0.2">
      <c r="A16" s="19">
        <f t="shared" ref="A16:A35" si="1">+A15+0.01</f>
        <v>2.0099999999999998</v>
      </c>
      <c r="B16" s="20" t="s">
        <v>23</v>
      </c>
      <c r="C16" s="24" t="s">
        <v>12</v>
      </c>
      <c r="D16" s="13">
        <v>184.36</v>
      </c>
      <c r="E16" s="13"/>
      <c r="F16" s="13"/>
    </row>
    <row r="17" spans="1:6" x14ac:dyDescent="0.2">
      <c r="A17" s="19">
        <f t="shared" si="1"/>
        <v>2.0199999999999996</v>
      </c>
      <c r="B17" s="20" t="s">
        <v>26</v>
      </c>
      <c r="C17" s="24" t="s">
        <v>12</v>
      </c>
      <c r="D17" s="13">
        <v>151.29</v>
      </c>
      <c r="E17" s="13"/>
      <c r="F17" s="13"/>
    </row>
    <row r="18" spans="1:6" x14ac:dyDescent="0.2">
      <c r="A18" s="19">
        <f t="shared" si="1"/>
        <v>2.0299999999999994</v>
      </c>
      <c r="B18" s="20" t="s">
        <v>28</v>
      </c>
      <c r="C18" s="24" t="s">
        <v>25</v>
      </c>
      <c r="D18" s="13">
        <v>33.799999999999997</v>
      </c>
      <c r="E18" s="13"/>
      <c r="F18" s="13"/>
    </row>
    <row r="19" spans="1:6" x14ac:dyDescent="0.2">
      <c r="A19" s="19">
        <f t="shared" si="1"/>
        <v>2.0399999999999991</v>
      </c>
      <c r="B19" s="20" t="s">
        <v>138</v>
      </c>
      <c r="C19" s="24" t="s">
        <v>25</v>
      </c>
      <c r="D19" s="13">
        <v>127.4</v>
      </c>
      <c r="E19" s="13"/>
      <c r="F19" s="13"/>
    </row>
    <row r="20" spans="1:6" x14ac:dyDescent="0.2">
      <c r="A20" s="19">
        <f t="shared" si="1"/>
        <v>2.0499999999999989</v>
      </c>
      <c r="B20" s="20" t="s">
        <v>139</v>
      </c>
      <c r="C20" s="24" t="s">
        <v>17</v>
      </c>
      <c r="D20" s="13">
        <v>20</v>
      </c>
      <c r="E20" s="13"/>
      <c r="F20" s="13"/>
    </row>
    <row r="21" spans="1:6" x14ac:dyDescent="0.2">
      <c r="A21" s="19">
        <f t="shared" si="1"/>
        <v>2.0599999999999987</v>
      </c>
      <c r="B21" s="20" t="s">
        <v>142</v>
      </c>
      <c r="C21" s="24" t="s">
        <v>17</v>
      </c>
      <c r="D21" s="13">
        <v>62</v>
      </c>
      <c r="E21" s="13"/>
      <c r="F21" s="13"/>
    </row>
    <row r="22" spans="1:6" x14ac:dyDescent="0.2">
      <c r="A22" s="19">
        <f t="shared" si="1"/>
        <v>2.0699999999999985</v>
      </c>
      <c r="B22" s="20" t="s">
        <v>128</v>
      </c>
      <c r="C22" s="24" t="s">
        <v>127</v>
      </c>
      <c r="D22" s="13">
        <v>24</v>
      </c>
      <c r="E22" s="13"/>
      <c r="F22" s="13"/>
    </row>
    <row r="23" spans="1:6" x14ac:dyDescent="0.2">
      <c r="A23" s="19">
        <f t="shared" si="1"/>
        <v>2.0799999999999983</v>
      </c>
      <c r="B23" s="20" t="s">
        <v>133</v>
      </c>
      <c r="C23" s="24" t="s">
        <v>127</v>
      </c>
      <c r="D23" s="13">
        <v>1</v>
      </c>
      <c r="E23" s="13"/>
      <c r="F23" s="13"/>
    </row>
    <row r="24" spans="1:6" x14ac:dyDescent="0.2">
      <c r="A24" s="19">
        <f t="shared" si="1"/>
        <v>2.0899999999999981</v>
      </c>
      <c r="B24" s="20" t="s">
        <v>132</v>
      </c>
      <c r="C24" s="24" t="s">
        <v>127</v>
      </c>
      <c r="D24" s="13">
        <v>2</v>
      </c>
      <c r="E24" s="13"/>
      <c r="F24" s="13"/>
    </row>
    <row r="25" spans="1:6" x14ac:dyDescent="0.2">
      <c r="A25" s="19">
        <f t="shared" si="1"/>
        <v>2.0999999999999979</v>
      </c>
      <c r="B25" s="20" t="s">
        <v>131</v>
      </c>
      <c r="C25" s="24" t="s">
        <v>127</v>
      </c>
      <c r="D25" s="13">
        <v>1</v>
      </c>
      <c r="E25" s="13"/>
      <c r="F25" s="13"/>
    </row>
    <row r="26" spans="1:6" x14ac:dyDescent="0.2">
      <c r="A26" s="19">
        <f t="shared" si="1"/>
        <v>2.1099999999999977</v>
      </c>
      <c r="B26" s="20" t="s">
        <v>130</v>
      </c>
      <c r="C26" s="24" t="s">
        <v>127</v>
      </c>
      <c r="D26" s="13">
        <v>2</v>
      </c>
      <c r="E26" s="13"/>
      <c r="F26" s="13"/>
    </row>
    <row r="27" spans="1:6" x14ac:dyDescent="0.2">
      <c r="A27" s="19">
        <f t="shared" si="1"/>
        <v>2.1199999999999974</v>
      </c>
      <c r="B27" s="20" t="s">
        <v>129</v>
      </c>
      <c r="C27" s="24" t="s">
        <v>127</v>
      </c>
      <c r="D27" s="13">
        <v>2</v>
      </c>
      <c r="E27" s="13"/>
      <c r="F27" s="13"/>
    </row>
    <row r="28" spans="1:6" x14ac:dyDescent="0.2">
      <c r="A28" s="19">
        <f t="shared" si="1"/>
        <v>2.1299999999999972</v>
      </c>
      <c r="B28" s="20" t="s">
        <v>134</v>
      </c>
      <c r="C28" s="24" t="s">
        <v>17</v>
      </c>
      <c r="D28" s="13">
        <v>143.57</v>
      </c>
      <c r="E28" s="13"/>
      <c r="F28" s="13"/>
    </row>
    <row r="29" spans="1:6" x14ac:dyDescent="0.2">
      <c r="A29" s="19">
        <f t="shared" si="1"/>
        <v>2.139999999999997</v>
      </c>
      <c r="B29" s="20" t="s">
        <v>236</v>
      </c>
      <c r="C29" s="24" t="s">
        <v>17</v>
      </c>
      <c r="D29" s="13">
        <v>30.66</v>
      </c>
      <c r="E29" s="13"/>
      <c r="F29" s="13"/>
    </row>
    <row r="30" spans="1:6" x14ac:dyDescent="0.2">
      <c r="A30" s="19">
        <f t="shared" si="1"/>
        <v>2.1499999999999968</v>
      </c>
      <c r="B30" s="20" t="s">
        <v>135</v>
      </c>
      <c r="C30" s="24" t="s">
        <v>17</v>
      </c>
      <c r="D30" s="13">
        <v>112.03</v>
      </c>
      <c r="E30" s="13"/>
      <c r="F30" s="13"/>
    </row>
    <row r="31" spans="1:6" x14ac:dyDescent="0.2">
      <c r="A31" s="19">
        <f t="shared" si="1"/>
        <v>2.1599999999999966</v>
      </c>
      <c r="B31" s="20" t="s">
        <v>136</v>
      </c>
      <c r="C31" s="24" t="s">
        <v>17</v>
      </c>
      <c r="D31" s="13">
        <v>62.2</v>
      </c>
      <c r="E31" s="13"/>
      <c r="F31" s="13"/>
    </row>
    <row r="32" spans="1:6" x14ac:dyDescent="0.2">
      <c r="A32" s="19">
        <f t="shared" si="1"/>
        <v>2.1699999999999964</v>
      </c>
      <c r="B32" s="20" t="s">
        <v>137</v>
      </c>
      <c r="C32" s="24" t="s">
        <v>17</v>
      </c>
      <c r="D32" s="13">
        <v>4.7</v>
      </c>
      <c r="E32" s="13"/>
      <c r="F32" s="13"/>
    </row>
    <row r="33" spans="1:6" ht="38.25" x14ac:dyDescent="0.2">
      <c r="A33" s="19">
        <f t="shared" si="1"/>
        <v>2.1799999999999962</v>
      </c>
      <c r="B33" s="107" t="s">
        <v>239</v>
      </c>
      <c r="C33" s="105" t="s">
        <v>27</v>
      </c>
      <c r="D33" s="106">
        <v>17</v>
      </c>
      <c r="E33" s="13"/>
      <c r="F33" s="13"/>
    </row>
    <row r="34" spans="1:6" x14ac:dyDescent="0.2">
      <c r="A34" s="19">
        <f t="shared" si="1"/>
        <v>2.1899999999999959</v>
      </c>
      <c r="B34" s="20" t="s">
        <v>140</v>
      </c>
      <c r="C34" s="24" t="s">
        <v>127</v>
      </c>
      <c r="D34" s="13">
        <v>24</v>
      </c>
      <c r="E34" s="13"/>
      <c r="F34" s="13"/>
    </row>
    <row r="35" spans="1:6" x14ac:dyDescent="0.2">
      <c r="A35" s="19">
        <f t="shared" si="1"/>
        <v>2.1999999999999957</v>
      </c>
      <c r="B35" s="20" t="s">
        <v>141</v>
      </c>
      <c r="C35" s="24" t="s">
        <v>127</v>
      </c>
      <c r="D35" s="13">
        <v>22</v>
      </c>
      <c r="E35" s="13"/>
      <c r="F35" s="13"/>
    </row>
    <row r="36" spans="1:6" x14ac:dyDescent="0.2">
      <c r="A36" s="17"/>
      <c r="B36" s="48"/>
      <c r="C36" s="28"/>
      <c r="D36" s="29"/>
      <c r="E36" s="30" t="s">
        <v>29</v>
      </c>
      <c r="F36" s="31">
        <f>SUM(F16:F19)</f>
        <v>0</v>
      </c>
    </row>
    <row r="37" spans="1:6" x14ac:dyDescent="0.2">
      <c r="A37" s="18">
        <v>3</v>
      </c>
      <c r="B37" s="49" t="s">
        <v>30</v>
      </c>
      <c r="C37" s="28"/>
      <c r="D37" s="29"/>
      <c r="E37" s="29"/>
      <c r="F37" s="29"/>
    </row>
    <row r="38" spans="1:6" x14ac:dyDescent="0.2">
      <c r="A38" s="19">
        <f>+A37+0.01</f>
        <v>3.01</v>
      </c>
      <c r="B38" s="20" t="s">
        <v>150</v>
      </c>
      <c r="C38" s="24" t="s">
        <v>27</v>
      </c>
      <c r="D38" s="13">
        <v>247</v>
      </c>
      <c r="E38" s="13"/>
      <c r="F38" s="13"/>
    </row>
    <row r="39" spans="1:6" x14ac:dyDescent="0.2">
      <c r="A39" s="19">
        <f>+A38+0.01</f>
        <v>3.0199999999999996</v>
      </c>
      <c r="B39" s="20" t="s">
        <v>31</v>
      </c>
      <c r="C39" s="24" t="s">
        <v>27</v>
      </c>
      <c r="D39" s="13">
        <v>24</v>
      </c>
      <c r="E39" s="13"/>
      <c r="F39" s="13"/>
    </row>
    <row r="40" spans="1:6" x14ac:dyDescent="0.2">
      <c r="A40" s="19">
        <f>+A39+0.01</f>
        <v>3.0299999999999994</v>
      </c>
      <c r="B40" s="20" t="s">
        <v>32</v>
      </c>
      <c r="C40" s="24" t="s">
        <v>27</v>
      </c>
      <c r="D40" s="13">
        <f>D38*2</f>
        <v>494</v>
      </c>
      <c r="E40" s="13"/>
      <c r="F40" s="13"/>
    </row>
    <row r="41" spans="1:6" x14ac:dyDescent="0.2">
      <c r="A41" s="19">
        <f>+A40+0.01</f>
        <v>3.0399999999999991</v>
      </c>
      <c r="B41" s="20" t="s">
        <v>33</v>
      </c>
      <c r="C41" s="24" t="s">
        <v>27</v>
      </c>
      <c r="D41" s="13">
        <f>D40</f>
        <v>494</v>
      </c>
      <c r="E41" s="13"/>
      <c r="F41" s="13"/>
    </row>
    <row r="42" spans="1:6" x14ac:dyDescent="0.2">
      <c r="A42" s="19">
        <f>+A41+0.01</f>
        <v>3.0499999999999989</v>
      </c>
      <c r="B42" s="20" t="s">
        <v>34</v>
      </c>
      <c r="C42" s="24" t="s">
        <v>27</v>
      </c>
      <c r="D42" s="13">
        <v>25.74</v>
      </c>
      <c r="E42" s="13"/>
      <c r="F42" s="13"/>
    </row>
    <row r="43" spans="1:6" x14ac:dyDescent="0.2">
      <c r="A43" s="19"/>
      <c r="B43" s="20" t="s">
        <v>35</v>
      </c>
      <c r="C43" s="24"/>
      <c r="D43" s="13"/>
      <c r="E43" s="30" t="s">
        <v>36</v>
      </c>
      <c r="F43" s="31">
        <f>SUM(F38:F42)</f>
        <v>0</v>
      </c>
    </row>
    <row r="44" spans="1:6" x14ac:dyDescent="0.2">
      <c r="A44" s="18">
        <v>4</v>
      </c>
      <c r="B44" s="49" t="s">
        <v>37</v>
      </c>
      <c r="C44" s="24"/>
      <c r="D44" s="13"/>
      <c r="E44" s="13"/>
      <c r="F44" s="13"/>
    </row>
    <row r="45" spans="1:6" x14ac:dyDescent="0.2">
      <c r="A45" s="19">
        <f>+A44+0.01</f>
        <v>4.01</v>
      </c>
      <c r="B45" s="20" t="s">
        <v>38</v>
      </c>
      <c r="C45" s="24" t="s">
        <v>12</v>
      </c>
      <c r="D45" s="13">
        <v>78.63</v>
      </c>
      <c r="E45" s="13"/>
      <c r="F45" s="13"/>
    </row>
    <row r="46" spans="1:6" x14ac:dyDescent="0.2">
      <c r="A46" s="19">
        <f>+A45+0.01</f>
        <v>4.0199999999999996</v>
      </c>
      <c r="B46" s="20" t="s">
        <v>39</v>
      </c>
      <c r="C46" s="24" t="s">
        <v>27</v>
      </c>
      <c r="D46" s="13">
        <v>414</v>
      </c>
      <c r="E46" s="13"/>
      <c r="F46" s="13"/>
    </row>
    <row r="47" spans="1:6" x14ac:dyDescent="0.2">
      <c r="A47" s="19">
        <f>+A46+0.01</f>
        <v>4.0299999999999994</v>
      </c>
      <c r="B47" s="20" t="s">
        <v>40</v>
      </c>
      <c r="C47" s="24" t="s">
        <v>27</v>
      </c>
      <c r="D47" s="13">
        <v>231</v>
      </c>
      <c r="E47" s="13"/>
      <c r="F47" s="13"/>
    </row>
    <row r="48" spans="1:6" x14ac:dyDescent="0.2">
      <c r="A48" s="19">
        <f>+A47+0.01</f>
        <v>4.0399999999999991</v>
      </c>
      <c r="B48" s="20" t="s">
        <v>41</v>
      </c>
      <c r="C48" s="24" t="s">
        <v>27</v>
      </c>
      <c r="D48" s="13">
        <v>190</v>
      </c>
      <c r="E48" s="13"/>
      <c r="F48" s="13"/>
    </row>
    <row r="49" spans="1:6" x14ac:dyDescent="0.2">
      <c r="A49" s="19">
        <f>+A48+0.01</f>
        <v>4.0499999999999989</v>
      </c>
      <c r="B49" s="20" t="s">
        <v>42</v>
      </c>
      <c r="C49" s="24" t="s">
        <v>25</v>
      </c>
      <c r="D49" s="13">
        <v>81.400000000000006</v>
      </c>
      <c r="E49" s="13"/>
      <c r="F49" s="13"/>
    </row>
    <row r="50" spans="1:6" x14ac:dyDescent="0.2">
      <c r="A50" s="17"/>
      <c r="B50" s="48"/>
      <c r="C50" s="28"/>
      <c r="D50" s="29"/>
      <c r="E50" s="30" t="s">
        <v>43</v>
      </c>
      <c r="F50" s="31">
        <f>SUM(F45:F49)</f>
        <v>0</v>
      </c>
    </row>
    <row r="51" spans="1:6" x14ac:dyDescent="0.2">
      <c r="A51" s="18">
        <v>5</v>
      </c>
      <c r="B51" s="49" t="s">
        <v>44</v>
      </c>
      <c r="C51" s="28"/>
      <c r="D51" s="29"/>
      <c r="E51" s="30"/>
      <c r="F51" s="31"/>
    </row>
    <row r="52" spans="1:6" x14ac:dyDescent="0.2">
      <c r="A52" s="19">
        <f t="shared" ref="A52:A61" si="2">+A51+0.01</f>
        <v>5.01</v>
      </c>
      <c r="B52" s="20" t="s">
        <v>143</v>
      </c>
      <c r="C52" s="24" t="s">
        <v>127</v>
      </c>
      <c r="D52" s="13">
        <v>3</v>
      </c>
      <c r="E52" s="13"/>
      <c r="F52" s="13"/>
    </row>
    <row r="53" spans="1:6" x14ac:dyDescent="0.2">
      <c r="A53" s="19">
        <f t="shared" si="2"/>
        <v>5.0199999999999996</v>
      </c>
      <c r="B53" s="20" t="s">
        <v>144</v>
      </c>
      <c r="C53" s="24" t="s">
        <v>127</v>
      </c>
      <c r="D53" s="13">
        <v>2</v>
      </c>
      <c r="E53" s="13"/>
      <c r="F53" s="13"/>
    </row>
    <row r="54" spans="1:6" x14ac:dyDescent="0.2">
      <c r="A54" s="19">
        <f t="shared" si="2"/>
        <v>5.0299999999999994</v>
      </c>
      <c r="B54" s="20" t="s">
        <v>145</v>
      </c>
      <c r="C54" s="24" t="s">
        <v>127</v>
      </c>
      <c r="D54" s="13">
        <v>2</v>
      </c>
      <c r="E54" s="13"/>
      <c r="F54" s="13"/>
    </row>
    <row r="55" spans="1:6" x14ac:dyDescent="0.2">
      <c r="A55" s="19">
        <f t="shared" si="2"/>
        <v>5.0399999999999991</v>
      </c>
      <c r="B55" s="20" t="s">
        <v>146</v>
      </c>
      <c r="C55" s="24" t="s">
        <v>127</v>
      </c>
      <c r="D55" s="13">
        <v>2</v>
      </c>
      <c r="E55" s="13"/>
      <c r="F55" s="13"/>
    </row>
    <row r="56" spans="1:6" x14ac:dyDescent="0.2">
      <c r="A56" s="19">
        <f t="shared" si="2"/>
        <v>5.0499999999999989</v>
      </c>
      <c r="B56" s="20" t="s">
        <v>147</v>
      </c>
      <c r="C56" s="24" t="s">
        <v>127</v>
      </c>
      <c r="D56" s="13">
        <v>2</v>
      </c>
      <c r="E56" s="13"/>
      <c r="F56" s="13"/>
    </row>
    <row r="57" spans="1:6" x14ac:dyDescent="0.2">
      <c r="A57" s="19">
        <f t="shared" si="2"/>
        <v>5.0599999999999987</v>
      </c>
      <c r="B57" s="20" t="s">
        <v>148</v>
      </c>
      <c r="C57" s="24" t="s">
        <v>127</v>
      </c>
      <c r="D57" s="13">
        <v>1</v>
      </c>
      <c r="E57" s="13"/>
      <c r="F57" s="13"/>
    </row>
    <row r="58" spans="1:6" ht="51" x14ac:dyDescent="0.2">
      <c r="A58" s="19">
        <f t="shared" si="2"/>
        <v>5.0699999999999985</v>
      </c>
      <c r="B58" s="102" t="s">
        <v>238</v>
      </c>
      <c r="C58" s="103" t="s">
        <v>27</v>
      </c>
      <c r="D58" s="104">
        <v>226</v>
      </c>
      <c r="E58" s="13"/>
      <c r="F58" s="13"/>
    </row>
    <row r="59" spans="1:6" ht="89.25" x14ac:dyDescent="0.2">
      <c r="A59" s="19">
        <f>+A58+0.01</f>
        <v>5.0799999999999983</v>
      </c>
      <c r="B59" s="102" t="s">
        <v>237</v>
      </c>
      <c r="C59" s="103" t="s">
        <v>27</v>
      </c>
      <c r="D59" s="104">
        <v>217.82</v>
      </c>
      <c r="E59" s="13"/>
      <c r="F59" s="13"/>
    </row>
    <row r="60" spans="1:6" ht="25.5" x14ac:dyDescent="0.2">
      <c r="A60" s="19">
        <f t="shared" si="2"/>
        <v>5.0899999999999981</v>
      </c>
      <c r="B60" s="20" t="s">
        <v>45</v>
      </c>
      <c r="C60" s="59" t="s">
        <v>27</v>
      </c>
      <c r="D60" s="13">
        <v>449.54</v>
      </c>
      <c r="E60" s="13"/>
      <c r="F60" s="13"/>
    </row>
    <row r="61" spans="1:6" x14ac:dyDescent="0.2">
      <c r="A61" s="19">
        <f t="shared" si="2"/>
        <v>5.0999999999999979</v>
      </c>
      <c r="B61" s="20" t="s">
        <v>47</v>
      </c>
      <c r="C61" s="24" t="s">
        <v>27</v>
      </c>
      <c r="D61" s="13">
        <v>20</v>
      </c>
      <c r="E61" s="13"/>
      <c r="F61" s="13"/>
    </row>
    <row r="62" spans="1:6" x14ac:dyDescent="0.2">
      <c r="A62" s="19"/>
      <c r="B62" s="20"/>
      <c r="C62" s="24"/>
      <c r="D62" s="13"/>
      <c r="E62" s="30" t="s">
        <v>48</v>
      </c>
      <c r="F62" s="31">
        <f>SUM(F52:F61)</f>
        <v>0</v>
      </c>
    </row>
    <row r="63" spans="1:6" x14ac:dyDescent="0.2">
      <c r="A63" s="18">
        <v>6</v>
      </c>
      <c r="B63" s="49" t="s">
        <v>49</v>
      </c>
      <c r="C63" s="28"/>
      <c r="D63" s="29"/>
      <c r="E63" s="29"/>
      <c r="F63" s="29"/>
    </row>
    <row r="64" spans="1:6" ht="25.5" x14ac:dyDescent="0.2">
      <c r="A64" s="19">
        <f t="shared" ref="A64:A75" si="3">+A63+0.01</f>
        <v>6.01</v>
      </c>
      <c r="B64" s="20" t="s">
        <v>50</v>
      </c>
      <c r="C64" s="24" t="s">
        <v>24</v>
      </c>
      <c r="D64" s="13">
        <v>5</v>
      </c>
      <c r="E64" s="13"/>
      <c r="F64" s="13"/>
    </row>
    <row r="65" spans="1:6" ht="25.5" x14ac:dyDescent="0.2">
      <c r="A65" s="19">
        <f t="shared" si="3"/>
        <v>6.02</v>
      </c>
      <c r="B65" s="20" t="s">
        <v>51</v>
      </c>
      <c r="C65" s="24" t="s">
        <v>24</v>
      </c>
      <c r="D65" s="13">
        <v>5</v>
      </c>
      <c r="E65" s="13"/>
      <c r="F65" s="13"/>
    </row>
    <row r="66" spans="1:6" ht="25.5" x14ac:dyDescent="0.2">
      <c r="A66" s="19">
        <f t="shared" si="3"/>
        <v>6.0299999999999994</v>
      </c>
      <c r="B66" s="20" t="s">
        <v>52</v>
      </c>
      <c r="C66" s="24" t="s">
        <v>24</v>
      </c>
      <c r="D66" s="13">
        <v>1</v>
      </c>
      <c r="E66" s="13"/>
      <c r="F66" s="13"/>
    </row>
    <row r="67" spans="1:6" x14ac:dyDescent="0.2">
      <c r="A67" s="19">
        <f t="shared" si="3"/>
        <v>6.0399999999999991</v>
      </c>
      <c r="B67" s="20" t="s">
        <v>53</v>
      </c>
      <c r="C67" s="24" t="s">
        <v>24</v>
      </c>
      <c r="D67" s="13">
        <v>3</v>
      </c>
      <c r="E67" s="13"/>
      <c r="F67" s="13"/>
    </row>
    <row r="68" spans="1:6" x14ac:dyDescent="0.2">
      <c r="A68" s="19">
        <f t="shared" si="3"/>
        <v>6.0499999999999989</v>
      </c>
      <c r="B68" s="20" t="s">
        <v>54</v>
      </c>
      <c r="C68" s="24" t="s">
        <v>25</v>
      </c>
      <c r="D68" s="13">
        <v>2.8</v>
      </c>
      <c r="E68" s="13"/>
      <c r="F68" s="13"/>
    </row>
    <row r="69" spans="1:6" x14ac:dyDescent="0.2">
      <c r="A69" s="19">
        <f t="shared" si="3"/>
        <v>6.0599999999999987</v>
      </c>
      <c r="B69" s="20" t="s">
        <v>55</v>
      </c>
      <c r="C69" s="24" t="s">
        <v>24</v>
      </c>
      <c r="D69" s="13">
        <v>6</v>
      </c>
      <c r="E69" s="13"/>
      <c r="F69" s="13"/>
    </row>
    <row r="70" spans="1:6" x14ac:dyDescent="0.2">
      <c r="A70" s="19">
        <f t="shared" si="3"/>
        <v>6.0699999999999985</v>
      </c>
      <c r="B70" s="20" t="s">
        <v>56</v>
      </c>
      <c r="C70" s="24" t="s">
        <v>24</v>
      </c>
      <c r="D70" s="13">
        <v>3</v>
      </c>
      <c r="E70" s="13"/>
      <c r="F70" s="13"/>
    </row>
    <row r="71" spans="1:6" x14ac:dyDescent="0.2">
      <c r="A71" s="19">
        <f t="shared" si="3"/>
        <v>6.0799999999999983</v>
      </c>
      <c r="B71" s="20" t="s">
        <v>57</v>
      </c>
      <c r="C71" s="24" t="s">
        <v>24</v>
      </c>
      <c r="D71" s="13">
        <v>3</v>
      </c>
      <c r="E71" s="13"/>
      <c r="F71" s="13"/>
    </row>
    <row r="72" spans="1:6" x14ac:dyDescent="0.2">
      <c r="A72" s="19">
        <f t="shared" si="3"/>
        <v>6.0899999999999981</v>
      </c>
      <c r="B72" s="20" t="s">
        <v>58</v>
      </c>
      <c r="C72" s="24" t="s">
        <v>24</v>
      </c>
      <c r="D72" s="13">
        <v>2</v>
      </c>
      <c r="E72" s="13"/>
      <c r="F72" s="13"/>
    </row>
    <row r="73" spans="1:6" x14ac:dyDescent="0.2">
      <c r="A73" s="19">
        <f t="shared" si="3"/>
        <v>6.0999999999999979</v>
      </c>
      <c r="B73" s="20" t="s">
        <v>59</v>
      </c>
      <c r="C73" s="24" t="s">
        <v>60</v>
      </c>
      <c r="D73" s="13">
        <v>1</v>
      </c>
      <c r="E73" s="13"/>
      <c r="F73" s="13"/>
    </row>
    <row r="74" spans="1:6" x14ac:dyDescent="0.2">
      <c r="A74" s="19">
        <f t="shared" si="3"/>
        <v>6.1099999999999977</v>
      </c>
      <c r="B74" s="20" t="s">
        <v>61</v>
      </c>
      <c r="C74" s="24" t="s">
        <v>60</v>
      </c>
      <c r="D74" s="13">
        <v>1</v>
      </c>
      <c r="E74" s="13"/>
      <c r="F74" s="13"/>
    </row>
    <row r="75" spans="1:6" x14ac:dyDescent="0.2">
      <c r="A75" s="19">
        <f t="shared" si="3"/>
        <v>6.1199999999999974</v>
      </c>
      <c r="B75" s="20" t="s">
        <v>62</v>
      </c>
      <c r="C75" s="24" t="s">
        <v>60</v>
      </c>
      <c r="D75" s="13">
        <v>1</v>
      </c>
      <c r="E75" s="13"/>
      <c r="F75" s="13"/>
    </row>
    <row r="76" spans="1:6" x14ac:dyDescent="0.2">
      <c r="A76" s="19"/>
      <c r="B76" s="20"/>
      <c r="C76" s="24"/>
      <c r="D76" s="13"/>
      <c r="E76" s="30" t="s">
        <v>63</v>
      </c>
      <c r="F76" s="31">
        <f>SUM(F64:F75)</f>
        <v>0</v>
      </c>
    </row>
    <row r="77" spans="1:6" x14ac:dyDescent="0.2">
      <c r="A77" s="18">
        <v>7</v>
      </c>
      <c r="B77" s="49" t="s">
        <v>64</v>
      </c>
      <c r="C77" s="24"/>
      <c r="D77" s="13"/>
      <c r="E77" s="13"/>
      <c r="F77" s="13"/>
    </row>
    <row r="78" spans="1:6" x14ac:dyDescent="0.2">
      <c r="A78" s="19">
        <f>+A77+0.01</f>
        <v>7.01</v>
      </c>
      <c r="B78" s="20" t="s">
        <v>65</v>
      </c>
      <c r="C78" s="24" t="s">
        <v>24</v>
      </c>
      <c r="D78" s="13">
        <v>9</v>
      </c>
      <c r="E78" s="13"/>
      <c r="F78" s="13"/>
    </row>
    <row r="79" spans="1:6" x14ac:dyDescent="0.2">
      <c r="A79" s="19">
        <f>+A78+0.01</f>
        <v>7.02</v>
      </c>
      <c r="B79" s="20" t="s">
        <v>66</v>
      </c>
      <c r="C79" s="24" t="s">
        <v>24</v>
      </c>
      <c r="D79" s="13">
        <v>33</v>
      </c>
      <c r="E79" s="13"/>
      <c r="F79" s="13"/>
    </row>
    <row r="80" spans="1:6" x14ac:dyDescent="0.2">
      <c r="A80" s="19">
        <f t="shared" ref="A80:A81" si="4">+A79+0.01</f>
        <v>7.0299999999999994</v>
      </c>
      <c r="B80" s="20" t="s">
        <v>67</v>
      </c>
      <c r="C80" s="24" t="s">
        <v>24</v>
      </c>
      <c r="D80" s="13">
        <v>2</v>
      </c>
      <c r="E80" s="13"/>
      <c r="F80" s="13"/>
    </row>
    <row r="81" spans="1:8" x14ac:dyDescent="0.2">
      <c r="A81" s="19">
        <f t="shared" si="4"/>
        <v>7.0399999999999991</v>
      </c>
      <c r="B81" s="20" t="s">
        <v>68</v>
      </c>
      <c r="C81" s="24" t="s">
        <v>24</v>
      </c>
      <c r="D81" s="13">
        <v>13</v>
      </c>
      <c r="E81" s="13"/>
      <c r="F81" s="13"/>
    </row>
    <row r="82" spans="1:8" x14ac:dyDescent="0.2">
      <c r="A82" s="19">
        <f t="shared" ref="A82:A93" si="5">+A81+0.01</f>
        <v>7.0499999999999989</v>
      </c>
      <c r="B82" s="20" t="s">
        <v>69</v>
      </c>
      <c r="C82" s="24" t="s">
        <v>24</v>
      </c>
      <c r="D82" s="13">
        <v>2</v>
      </c>
      <c r="E82" s="13"/>
      <c r="F82" s="13"/>
    </row>
    <row r="83" spans="1:8" x14ac:dyDescent="0.2">
      <c r="A83" s="19">
        <f t="shared" si="5"/>
        <v>7.0599999999999987</v>
      </c>
      <c r="B83" s="20" t="s">
        <v>70</v>
      </c>
      <c r="C83" s="24" t="s">
        <v>24</v>
      </c>
      <c r="D83" s="13">
        <v>2</v>
      </c>
      <c r="E83" s="13"/>
      <c r="F83" s="13"/>
    </row>
    <row r="84" spans="1:8" x14ac:dyDescent="0.2">
      <c r="A84" s="19">
        <f t="shared" si="5"/>
        <v>7.0699999999999985</v>
      </c>
      <c r="B84" s="20" t="s">
        <v>71</v>
      </c>
      <c r="C84" s="24" t="s">
        <v>24</v>
      </c>
      <c r="D84" s="13">
        <v>32</v>
      </c>
      <c r="E84" s="13"/>
      <c r="F84" s="13"/>
    </row>
    <row r="85" spans="1:8" x14ac:dyDescent="0.2">
      <c r="A85" s="19">
        <f t="shared" si="5"/>
        <v>7.0799999999999983</v>
      </c>
      <c r="B85" s="20" t="s">
        <v>72</v>
      </c>
      <c r="C85" s="24" t="s">
        <v>24</v>
      </c>
      <c r="D85" s="13">
        <v>8</v>
      </c>
      <c r="E85" s="13"/>
      <c r="F85" s="13"/>
    </row>
    <row r="86" spans="1:8" x14ac:dyDescent="0.2">
      <c r="A86" s="19">
        <f t="shared" si="5"/>
        <v>7.0899999999999981</v>
      </c>
      <c r="B86" s="20" t="s">
        <v>73</v>
      </c>
      <c r="C86" s="24" t="s">
        <v>24</v>
      </c>
      <c r="D86" s="13">
        <v>6</v>
      </c>
      <c r="E86" s="13"/>
      <c r="F86" s="13"/>
    </row>
    <row r="87" spans="1:8" x14ac:dyDescent="0.2">
      <c r="A87" s="19">
        <f t="shared" si="5"/>
        <v>7.0999999999999979</v>
      </c>
      <c r="B87" s="20" t="s">
        <v>74</v>
      </c>
      <c r="C87" s="24" t="s">
        <v>24</v>
      </c>
      <c r="D87" s="13">
        <v>1</v>
      </c>
      <c r="E87" s="13"/>
      <c r="F87" s="13"/>
    </row>
    <row r="88" spans="1:8" x14ac:dyDescent="0.2">
      <c r="A88" s="19">
        <f t="shared" si="5"/>
        <v>7.1099999999999977</v>
      </c>
      <c r="B88" s="20" t="s">
        <v>75</v>
      </c>
      <c r="C88" s="24" t="s">
        <v>24</v>
      </c>
      <c r="D88" s="13">
        <v>1</v>
      </c>
      <c r="E88" s="13"/>
      <c r="F88" s="13"/>
    </row>
    <row r="89" spans="1:8" x14ac:dyDescent="0.2">
      <c r="A89" s="19">
        <f t="shared" si="5"/>
        <v>7.1199999999999974</v>
      </c>
      <c r="B89" s="20" t="s">
        <v>76</v>
      </c>
      <c r="C89" s="24" t="s">
        <v>24</v>
      </c>
      <c r="D89" s="13">
        <v>26</v>
      </c>
      <c r="E89" s="13"/>
      <c r="F89" s="13"/>
    </row>
    <row r="90" spans="1:8" x14ac:dyDescent="0.2">
      <c r="A90" s="19">
        <f t="shared" si="5"/>
        <v>7.1299999999999972</v>
      </c>
      <c r="B90" s="20" t="s">
        <v>77</v>
      </c>
      <c r="C90" s="24" t="s">
        <v>25</v>
      </c>
      <c r="D90" s="13">
        <v>15.5</v>
      </c>
      <c r="E90" s="13"/>
      <c r="F90" s="13"/>
    </row>
    <row r="91" spans="1:8" x14ac:dyDescent="0.2">
      <c r="A91" s="19">
        <f t="shared" si="5"/>
        <v>7.139999999999997</v>
      </c>
      <c r="B91" s="20" t="s">
        <v>78</v>
      </c>
      <c r="C91" s="24" t="s">
        <v>24</v>
      </c>
      <c r="D91" s="13">
        <v>1</v>
      </c>
      <c r="E91" s="13"/>
      <c r="F91" s="13"/>
    </row>
    <row r="92" spans="1:8" x14ac:dyDescent="0.2">
      <c r="A92" s="19">
        <f t="shared" si="5"/>
        <v>7.1499999999999968</v>
      </c>
      <c r="B92" s="20" t="s">
        <v>79</v>
      </c>
      <c r="C92" s="24" t="s">
        <v>25</v>
      </c>
      <c r="D92" s="13">
        <v>42</v>
      </c>
      <c r="E92" s="13"/>
      <c r="F92" s="13"/>
    </row>
    <row r="93" spans="1:8" x14ac:dyDescent="0.2">
      <c r="A93" s="19">
        <f t="shared" si="5"/>
        <v>7.1599999999999966</v>
      </c>
      <c r="B93" s="20" t="s">
        <v>80</v>
      </c>
      <c r="C93" s="24" t="s">
        <v>25</v>
      </c>
      <c r="D93" s="13">
        <v>73.5</v>
      </c>
      <c r="E93" s="13"/>
      <c r="F93" s="13"/>
    </row>
    <row r="94" spans="1:8" x14ac:dyDescent="0.2">
      <c r="A94" s="19"/>
      <c r="B94" s="20" t="s">
        <v>111</v>
      </c>
      <c r="C94" s="24"/>
      <c r="D94" s="13"/>
      <c r="E94" s="30" t="s">
        <v>112</v>
      </c>
      <c r="F94" s="31">
        <f>SUM(F78:F93)</f>
        <v>0</v>
      </c>
    </row>
    <row r="95" spans="1:8" x14ac:dyDescent="0.2">
      <c r="A95" s="18">
        <v>8</v>
      </c>
      <c r="B95" s="49" t="s">
        <v>113</v>
      </c>
      <c r="C95" s="24"/>
      <c r="D95" s="13"/>
      <c r="E95" s="13"/>
      <c r="F95" s="13"/>
    </row>
    <row r="96" spans="1:8" ht="25.5" x14ac:dyDescent="0.2">
      <c r="A96" s="19">
        <f>+A95+0.01</f>
        <v>8.01</v>
      </c>
      <c r="B96" s="20" t="s">
        <v>152</v>
      </c>
      <c r="C96" s="24" t="s">
        <v>24</v>
      </c>
      <c r="D96" s="13">
        <v>2</v>
      </c>
      <c r="E96" s="13"/>
      <c r="F96" s="13"/>
      <c r="H96" t="s">
        <v>83</v>
      </c>
    </row>
    <row r="97" spans="1:6" x14ac:dyDescent="0.2">
      <c r="A97" s="19">
        <f t="shared" ref="A97:A105" si="6">+A96+0.01</f>
        <v>8.02</v>
      </c>
      <c r="B97" s="20" t="s">
        <v>164</v>
      </c>
      <c r="C97" s="24" t="s">
        <v>24</v>
      </c>
      <c r="D97" s="13">
        <v>4</v>
      </c>
      <c r="E97" s="13"/>
      <c r="F97" s="13"/>
    </row>
    <row r="98" spans="1:6" ht="25.5" x14ac:dyDescent="0.2">
      <c r="A98" s="19">
        <f t="shared" si="6"/>
        <v>8.0299999999999994</v>
      </c>
      <c r="B98" s="20" t="s">
        <v>153</v>
      </c>
      <c r="C98" s="24" t="s">
        <v>24</v>
      </c>
      <c r="D98" s="13">
        <v>1</v>
      </c>
      <c r="E98" s="13"/>
      <c r="F98" s="13"/>
    </row>
    <row r="99" spans="1:6" ht="25.5" x14ac:dyDescent="0.2">
      <c r="A99" s="19">
        <f t="shared" si="6"/>
        <v>8.0399999999999991</v>
      </c>
      <c r="B99" s="20" t="s">
        <v>154</v>
      </c>
      <c r="C99" s="24" t="s">
        <v>24</v>
      </c>
      <c r="D99" s="13">
        <v>1</v>
      </c>
      <c r="E99" s="16"/>
      <c r="F99" s="13"/>
    </row>
    <row r="100" spans="1:6" ht="25.5" x14ac:dyDescent="0.2">
      <c r="A100" s="19">
        <f t="shared" si="6"/>
        <v>8.0499999999999989</v>
      </c>
      <c r="B100" s="20" t="s">
        <v>163</v>
      </c>
      <c r="C100" s="24" t="s">
        <v>24</v>
      </c>
      <c r="D100" s="13">
        <v>3</v>
      </c>
      <c r="E100" s="13"/>
      <c r="F100" s="13"/>
    </row>
    <row r="101" spans="1:6" ht="25.5" x14ac:dyDescent="0.2">
      <c r="A101" s="19">
        <f t="shared" si="6"/>
        <v>8.0599999999999987</v>
      </c>
      <c r="B101" s="20" t="s">
        <v>162</v>
      </c>
      <c r="C101" s="24" t="s">
        <v>24</v>
      </c>
      <c r="D101" s="13">
        <v>1</v>
      </c>
      <c r="E101" s="13"/>
      <c r="F101" s="13"/>
    </row>
    <row r="102" spans="1:6" ht="25.5" x14ac:dyDescent="0.2">
      <c r="A102" s="19">
        <f t="shared" si="6"/>
        <v>8.0699999999999985</v>
      </c>
      <c r="B102" s="20" t="s">
        <v>157</v>
      </c>
      <c r="C102" s="24" t="s">
        <v>24</v>
      </c>
      <c r="D102" s="13">
        <v>26</v>
      </c>
      <c r="E102" s="13"/>
      <c r="F102" s="13"/>
    </row>
    <row r="103" spans="1:6" ht="25.5" x14ac:dyDescent="0.2">
      <c r="A103" s="19">
        <f t="shared" si="6"/>
        <v>8.0799999999999983</v>
      </c>
      <c r="B103" s="20" t="s">
        <v>158</v>
      </c>
      <c r="C103" s="24" t="s">
        <v>24</v>
      </c>
      <c r="D103" s="13">
        <v>1</v>
      </c>
      <c r="E103" s="13"/>
      <c r="F103" s="13"/>
    </row>
    <row r="104" spans="1:6" x14ac:dyDescent="0.2">
      <c r="A104" s="19">
        <f t="shared" si="6"/>
        <v>8.0899999999999981</v>
      </c>
      <c r="B104" s="20" t="s">
        <v>115</v>
      </c>
      <c r="C104" s="24" t="s">
        <v>24</v>
      </c>
      <c r="D104" s="13">
        <v>5.5</v>
      </c>
      <c r="E104" s="13"/>
      <c r="F104" s="13"/>
    </row>
    <row r="105" spans="1:6" x14ac:dyDescent="0.2">
      <c r="A105" s="19">
        <f t="shared" si="6"/>
        <v>8.0999999999999979</v>
      </c>
      <c r="B105" s="20" t="s">
        <v>116</v>
      </c>
      <c r="C105" s="24" t="s">
        <v>24</v>
      </c>
      <c r="D105" s="13">
        <v>28</v>
      </c>
      <c r="E105" s="13"/>
      <c r="F105" s="13"/>
    </row>
    <row r="106" spans="1:6" x14ac:dyDescent="0.2">
      <c r="A106" s="19"/>
      <c r="B106" s="20"/>
      <c r="C106" s="19"/>
      <c r="D106" s="13"/>
      <c r="E106" s="30" t="s">
        <v>117</v>
      </c>
      <c r="F106" s="31">
        <f>SUM(F96:F105)</f>
        <v>0</v>
      </c>
    </row>
    <row r="107" spans="1:6" x14ac:dyDescent="0.2">
      <c r="A107" s="18">
        <v>9</v>
      </c>
      <c r="B107" s="49" t="s">
        <v>118</v>
      </c>
      <c r="C107" s="24"/>
      <c r="D107" s="24"/>
      <c r="E107" s="24"/>
      <c r="F107" s="13"/>
    </row>
    <row r="108" spans="1:6" x14ac:dyDescent="0.2">
      <c r="A108" s="19">
        <f>+A107+0.01</f>
        <v>9.01</v>
      </c>
      <c r="B108" s="20" t="s">
        <v>119</v>
      </c>
      <c r="C108" s="24" t="s">
        <v>27</v>
      </c>
      <c r="D108" s="13">
        <f>D38*2</f>
        <v>494</v>
      </c>
      <c r="E108" s="13"/>
      <c r="F108" s="13"/>
    </row>
    <row r="109" spans="1:6" x14ac:dyDescent="0.2">
      <c r="A109" s="19">
        <f t="shared" ref="A109:A113" si="7">+A108+0.01</f>
        <v>9.02</v>
      </c>
      <c r="B109" s="20" t="s">
        <v>120</v>
      </c>
      <c r="C109" s="24" t="s">
        <v>27</v>
      </c>
      <c r="D109" s="13">
        <v>449.54</v>
      </c>
      <c r="E109" s="13"/>
      <c r="F109" s="13"/>
    </row>
    <row r="110" spans="1:6" x14ac:dyDescent="0.2">
      <c r="A110" s="19">
        <f t="shared" si="7"/>
        <v>9.0299999999999994</v>
      </c>
      <c r="B110" s="20" t="s">
        <v>121</v>
      </c>
      <c r="C110" s="24" t="s">
        <v>27</v>
      </c>
      <c r="D110" s="13">
        <v>20</v>
      </c>
      <c r="E110" s="13"/>
      <c r="F110" s="13"/>
    </row>
    <row r="111" spans="1:6" x14ac:dyDescent="0.2">
      <c r="A111" s="19">
        <f t="shared" si="7"/>
        <v>9.0399999999999991</v>
      </c>
      <c r="B111" s="20" t="s">
        <v>122</v>
      </c>
      <c r="C111" s="24" t="s">
        <v>25</v>
      </c>
      <c r="D111" s="13">
        <v>10</v>
      </c>
      <c r="E111" s="13"/>
      <c r="F111" s="13"/>
    </row>
    <row r="112" spans="1:6" x14ac:dyDescent="0.2">
      <c r="A112" s="19">
        <f t="shared" si="7"/>
        <v>9.0499999999999989</v>
      </c>
      <c r="B112" s="20" t="s">
        <v>123</v>
      </c>
      <c r="C112" s="24" t="s">
        <v>25</v>
      </c>
      <c r="D112" s="13">
        <v>12.5</v>
      </c>
      <c r="E112" s="13"/>
      <c r="F112" s="13"/>
    </row>
    <row r="113" spans="1:6" x14ac:dyDescent="0.2">
      <c r="A113" s="19">
        <f t="shared" si="7"/>
        <v>9.0599999999999987</v>
      </c>
      <c r="B113" s="20" t="s">
        <v>124</v>
      </c>
      <c r="C113" s="24" t="s">
        <v>60</v>
      </c>
      <c r="D113" s="13">
        <v>1</v>
      </c>
      <c r="E113" s="13"/>
      <c r="F113" s="13"/>
    </row>
    <row r="114" spans="1:6" x14ac:dyDescent="0.2">
      <c r="A114" s="17"/>
      <c r="B114" s="48"/>
      <c r="C114" s="28"/>
      <c r="D114" s="29"/>
      <c r="E114" s="30" t="s">
        <v>125</v>
      </c>
      <c r="F114" s="31">
        <f>SUM(F108:F113)</f>
        <v>0</v>
      </c>
    </row>
    <row r="115" spans="1:6" x14ac:dyDescent="0.2">
      <c r="A115" s="17"/>
      <c r="B115" s="50" t="s">
        <v>35</v>
      </c>
      <c r="C115" s="28"/>
      <c r="D115" s="29"/>
      <c r="E115" s="30"/>
      <c r="F115" s="31"/>
    </row>
    <row r="116" spans="1:6" x14ac:dyDescent="0.2">
      <c r="A116" s="17"/>
      <c r="B116" s="51"/>
      <c r="C116" s="52"/>
      <c r="D116" s="53"/>
      <c r="E116" s="30"/>
      <c r="F116" s="31"/>
    </row>
    <row r="117" spans="1:6" x14ac:dyDescent="0.2">
      <c r="A117" s="17"/>
      <c r="B117" s="51" t="s">
        <v>35</v>
      </c>
      <c r="C117" s="52"/>
      <c r="D117" s="53"/>
      <c r="E117" s="54"/>
      <c r="F117" s="53"/>
    </row>
    <row r="118" spans="1:6" x14ac:dyDescent="0.2">
      <c r="A118" s="17"/>
      <c r="B118" s="55" t="s">
        <v>35</v>
      </c>
      <c r="C118" s="19"/>
      <c r="D118" s="13"/>
      <c r="E118" s="56"/>
      <c r="F118" s="57"/>
    </row>
    <row r="119" spans="1:6" x14ac:dyDescent="0.2">
      <c r="A119" s="17"/>
      <c r="B119" s="55"/>
      <c r="C119" s="19"/>
      <c r="D119" s="13"/>
      <c r="E119" s="56"/>
      <c r="F119" s="57"/>
    </row>
    <row r="120" spans="1:6" x14ac:dyDescent="0.2">
      <c r="A120" s="35"/>
      <c r="B120" s="48"/>
      <c r="C120" s="17"/>
      <c r="D120" s="29"/>
      <c r="E120" s="36"/>
      <c r="F120" s="29"/>
    </row>
    <row r="121" spans="1:6" ht="15" x14ac:dyDescent="0.2">
      <c r="A121" s="35"/>
      <c r="B121" s="58" t="s">
        <v>149</v>
      </c>
      <c r="C121" s="37"/>
      <c r="D121" s="38"/>
      <c r="E121" s="39" t="s">
        <v>126</v>
      </c>
      <c r="F121" s="38"/>
    </row>
    <row r="122" spans="1:6" x14ac:dyDescent="0.2">
      <c r="A122" s="3"/>
      <c r="B122" s="11"/>
      <c r="C122" s="4"/>
      <c r="D122" s="5"/>
      <c r="E122" s="6"/>
      <c r="F122" s="7"/>
    </row>
    <row r="123" spans="1:6" x14ac:dyDescent="0.2">
      <c r="A123" s="3"/>
      <c r="B123" s="12" t="s">
        <v>35</v>
      </c>
      <c r="C123" s="3"/>
      <c r="D123" s="8"/>
      <c r="E123" s="8"/>
      <c r="F123" s="9"/>
    </row>
    <row r="124" spans="1:6" x14ac:dyDescent="0.2">
      <c r="B124" s="10" t="s">
        <v>35</v>
      </c>
      <c r="D124" s="1"/>
      <c r="E124" s="1"/>
      <c r="F124" s="1"/>
    </row>
    <row r="125" spans="1:6" x14ac:dyDescent="0.2">
      <c r="D125" s="1"/>
      <c r="E125" s="1"/>
      <c r="F125" s="1"/>
    </row>
    <row r="126" spans="1:6" x14ac:dyDescent="0.2">
      <c r="B126" s="10" t="s">
        <v>35</v>
      </c>
      <c r="D126" t="s">
        <v>35</v>
      </c>
    </row>
  </sheetData>
  <mergeCells count="3">
    <mergeCell ref="A2:F2"/>
    <mergeCell ref="A1:F1"/>
    <mergeCell ref="A3:F3"/>
  </mergeCells>
  <phoneticPr fontId="9" type="noConversion"/>
  <pageMargins left="0.35433070866141736" right="0.23622047244094491" top="0.9055118110236221" bottom="0.15748031496062992" header="0.23622047244094491" footer="0"/>
  <pageSetup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abSelected="1" topLeftCell="A103" workbookViewId="0">
      <selection activeCell="B6" sqref="B6:B126"/>
    </sheetView>
  </sheetViews>
  <sheetFormatPr baseColWidth="10" defaultColWidth="11.5703125" defaultRowHeight="12.75" x14ac:dyDescent="0.2"/>
  <cols>
    <col min="1" max="1" width="7.140625" style="22" customWidth="1"/>
    <col min="2" max="2" width="48.85546875" style="22" customWidth="1"/>
    <col min="3" max="6" width="11.5703125" style="22"/>
  </cols>
  <sheetData>
    <row r="1" spans="1:7" ht="18" x14ac:dyDescent="0.25">
      <c r="A1" s="118" t="s">
        <v>1</v>
      </c>
      <c r="B1" s="119"/>
      <c r="C1" s="119"/>
      <c r="D1" s="119"/>
      <c r="E1" s="119"/>
      <c r="F1" s="120"/>
    </row>
    <row r="2" spans="1:7" ht="15" x14ac:dyDescent="0.25">
      <c r="A2" s="121" t="s">
        <v>2</v>
      </c>
      <c r="B2" s="122"/>
      <c r="C2" s="122"/>
      <c r="D2" s="122"/>
      <c r="E2" s="122"/>
      <c r="F2" s="123"/>
    </row>
    <row r="3" spans="1:7" x14ac:dyDescent="0.2">
      <c r="A3" s="124" t="s">
        <v>3</v>
      </c>
      <c r="B3" s="125"/>
      <c r="C3" s="125"/>
      <c r="D3" s="125"/>
      <c r="E3" s="125"/>
      <c r="F3" s="126"/>
    </row>
    <row r="4" spans="1:7" x14ac:dyDescent="0.2">
      <c r="A4" s="14" t="s">
        <v>4</v>
      </c>
      <c r="B4" s="14" t="s">
        <v>5</v>
      </c>
      <c r="C4" s="14" t="s">
        <v>6</v>
      </c>
      <c r="D4" s="14" t="s">
        <v>7</v>
      </c>
      <c r="E4" s="14" t="s">
        <v>8</v>
      </c>
      <c r="F4" s="14" t="s">
        <v>9</v>
      </c>
      <c r="G4" s="2"/>
    </row>
    <row r="5" spans="1:7" x14ac:dyDescent="0.2">
      <c r="A5" s="14"/>
      <c r="B5" s="14"/>
      <c r="C5" s="14"/>
      <c r="D5" s="14"/>
      <c r="E5" s="14"/>
      <c r="F5" s="14"/>
    </row>
    <row r="6" spans="1:7" x14ac:dyDescent="0.2">
      <c r="A6" s="23">
        <v>1</v>
      </c>
      <c r="B6" s="46" t="s">
        <v>10</v>
      </c>
      <c r="C6" s="16"/>
      <c r="D6" s="16"/>
      <c r="E6" s="16"/>
      <c r="F6" s="16"/>
    </row>
    <row r="7" spans="1:7" ht="25.5" x14ac:dyDescent="0.2">
      <c r="A7" s="19">
        <f t="shared" ref="A7:A13" si="0">+A6+0.01</f>
        <v>1.01</v>
      </c>
      <c r="B7" s="47" t="s">
        <v>11</v>
      </c>
      <c r="C7" s="24" t="s">
        <v>12</v>
      </c>
      <c r="D7" s="13">
        <v>176.01</v>
      </c>
      <c r="E7" s="13"/>
      <c r="F7" s="13"/>
    </row>
    <row r="8" spans="1:7" ht="25.5" x14ac:dyDescent="0.2">
      <c r="A8" s="19">
        <f t="shared" si="0"/>
        <v>1.02</v>
      </c>
      <c r="B8" s="15" t="s">
        <v>13</v>
      </c>
      <c r="C8" s="25" t="s">
        <v>14</v>
      </c>
      <c r="D8" s="26">
        <f>22*2.25*3</f>
        <v>148.5</v>
      </c>
      <c r="E8" s="27"/>
      <c r="F8" s="27"/>
    </row>
    <row r="9" spans="1:7" ht="25.5" x14ac:dyDescent="0.2">
      <c r="A9" s="19">
        <f t="shared" si="0"/>
        <v>1.03</v>
      </c>
      <c r="B9" s="15" t="s">
        <v>15</v>
      </c>
      <c r="C9" s="25" t="s">
        <v>14</v>
      </c>
      <c r="D9" s="26">
        <f>D7*1.5</f>
        <v>264.01499999999999</v>
      </c>
      <c r="E9" s="27"/>
      <c r="F9" s="27"/>
    </row>
    <row r="10" spans="1:7" x14ac:dyDescent="0.2">
      <c r="A10" s="19">
        <f t="shared" si="0"/>
        <v>1.04</v>
      </c>
      <c r="B10" s="15" t="s">
        <v>16</v>
      </c>
      <c r="C10" s="25" t="s">
        <v>17</v>
      </c>
      <c r="D10" s="26">
        <v>40</v>
      </c>
      <c r="E10" s="27"/>
      <c r="F10" s="27"/>
    </row>
    <row r="11" spans="1:7" x14ac:dyDescent="0.2">
      <c r="A11" s="19">
        <f t="shared" si="0"/>
        <v>1.05</v>
      </c>
      <c r="B11" s="15" t="s">
        <v>18</v>
      </c>
      <c r="C11" s="25" t="s">
        <v>17</v>
      </c>
      <c r="D11" s="26">
        <v>40</v>
      </c>
      <c r="E11" s="27"/>
      <c r="F11" s="27"/>
    </row>
    <row r="12" spans="1:7" x14ac:dyDescent="0.2">
      <c r="A12" s="19">
        <f t="shared" si="0"/>
        <v>1.06</v>
      </c>
      <c r="B12" s="15" t="s">
        <v>19</v>
      </c>
      <c r="C12" s="25" t="s">
        <v>17</v>
      </c>
      <c r="D12" s="26">
        <v>40</v>
      </c>
      <c r="E12" s="27"/>
      <c r="F12" s="27"/>
    </row>
    <row r="13" spans="1:7" x14ac:dyDescent="0.2">
      <c r="A13" s="19">
        <f t="shared" si="0"/>
        <v>1.07</v>
      </c>
      <c r="B13" s="15" t="s">
        <v>20</v>
      </c>
      <c r="C13" s="25" t="s">
        <v>17</v>
      </c>
      <c r="D13" s="26">
        <v>40</v>
      </c>
      <c r="E13" s="27"/>
      <c r="F13" s="27"/>
    </row>
    <row r="14" spans="1:7" x14ac:dyDescent="0.2">
      <c r="A14" s="17"/>
      <c r="B14" s="48"/>
      <c r="C14" s="28"/>
      <c r="D14" s="29"/>
      <c r="E14" s="30" t="s">
        <v>21</v>
      </c>
      <c r="F14" s="31">
        <f>SUM(F7:F13)</f>
        <v>0</v>
      </c>
    </row>
    <row r="15" spans="1:7" x14ac:dyDescent="0.2">
      <c r="A15" s="18">
        <v>2</v>
      </c>
      <c r="B15" s="49" t="s">
        <v>22</v>
      </c>
      <c r="C15" s="32"/>
      <c r="D15" s="29"/>
      <c r="E15" s="29"/>
      <c r="F15" s="29"/>
    </row>
    <row r="16" spans="1:7" x14ac:dyDescent="0.2">
      <c r="A16" s="19">
        <f t="shared" ref="A16:A35" si="1">+A15+0.01</f>
        <v>2.0099999999999998</v>
      </c>
      <c r="B16" s="20" t="str">
        <f>'Partida 1 Edificio Bibliteca'!B16</f>
        <v>Excavación estructural para cimentaciones</v>
      </c>
      <c r="C16" s="24" t="s">
        <v>12</v>
      </c>
      <c r="D16" s="13">
        <v>184.36</v>
      </c>
      <c r="E16" s="13"/>
      <c r="F16" s="13"/>
    </row>
    <row r="17" spans="1:6" x14ac:dyDescent="0.2">
      <c r="A17" s="19">
        <f t="shared" si="1"/>
        <v>2.0199999999999996</v>
      </c>
      <c r="B17" s="20" t="str">
        <f>'Partida 1 Edificio Bibliteca'!B17</f>
        <v>Relleno compactado con material de la excavacion</v>
      </c>
      <c r="C17" s="24" t="s">
        <v>12</v>
      </c>
      <c r="D17" s="13">
        <v>151.29</v>
      </c>
      <c r="E17" s="13"/>
      <c r="F17" s="13"/>
    </row>
    <row r="18" spans="1:6" ht="25.5" x14ac:dyDescent="0.2">
      <c r="A18" s="19">
        <f t="shared" si="1"/>
        <v>2.0299999999999994</v>
      </c>
      <c r="B18" s="20" t="str">
        <f>'Partida 1 Edificio Bibliteca'!B18</f>
        <v xml:space="preserve">Solera perimetral en losa de 15x20 cms, 4#3 y anillos #2 @ 20 </v>
      </c>
      <c r="C18" s="24" t="s">
        <v>25</v>
      </c>
      <c r="D18" s="13">
        <v>33.799999999999997</v>
      </c>
      <c r="E18" s="13"/>
      <c r="F18" s="13"/>
    </row>
    <row r="19" spans="1:6" x14ac:dyDescent="0.2">
      <c r="A19" s="19">
        <f t="shared" si="1"/>
        <v>2.0399999999999991</v>
      </c>
      <c r="B19" s="20" t="str">
        <f>'Partida 1 Edificio Bibliteca'!B19</f>
        <v xml:space="preserve">Castillos  de 15x15 cms, 4#3 y anillos #2 @ 20 </v>
      </c>
      <c r="C19" s="24" t="s">
        <v>25</v>
      </c>
      <c r="D19" s="13">
        <v>127.4</v>
      </c>
      <c r="E19" s="13"/>
      <c r="F19" s="13"/>
    </row>
    <row r="20" spans="1:6" ht="25.5" x14ac:dyDescent="0.2">
      <c r="A20" s="19">
        <f t="shared" si="1"/>
        <v>2.0499999999999989</v>
      </c>
      <c r="B20" s="20" t="str">
        <f>'Partida 1 Edificio Bibliteca'!B20</f>
        <v>Jambas (2#3 y anclages No2 a 20cms) concreto 3000PSI</v>
      </c>
      <c r="C20" s="24" t="s">
        <v>17</v>
      </c>
      <c r="D20" s="13">
        <v>20</v>
      </c>
      <c r="E20" s="13"/>
      <c r="F20" s="13"/>
    </row>
    <row r="21" spans="1:6" x14ac:dyDescent="0.2">
      <c r="A21" s="19">
        <f t="shared" si="1"/>
        <v>2.0599999999999987</v>
      </c>
      <c r="B21" s="20" t="str">
        <f>'Partida 1 Edificio Bibliteca'!B21</f>
        <v xml:space="preserve">Cargadores en puertas y ventanas </v>
      </c>
      <c r="C21" s="24" t="s">
        <v>17</v>
      </c>
      <c r="D21" s="13">
        <v>62</v>
      </c>
      <c r="E21" s="13"/>
      <c r="F21" s="13"/>
    </row>
    <row r="22" spans="1:6" x14ac:dyDescent="0.2">
      <c r="A22" s="19">
        <f t="shared" si="1"/>
        <v>2.0699999999999985</v>
      </c>
      <c r="B22" s="20" t="str">
        <f>'Partida 1 Edificio Bibliteca'!B22</f>
        <v>Zapata Z1(ver tabla de armados y secciones)</v>
      </c>
      <c r="C22" s="24" t="s">
        <v>127</v>
      </c>
      <c r="D22" s="13">
        <v>24</v>
      </c>
      <c r="E22" s="13"/>
      <c r="F22" s="13"/>
    </row>
    <row r="23" spans="1:6" x14ac:dyDescent="0.2">
      <c r="A23" s="19">
        <f t="shared" si="1"/>
        <v>2.0799999999999983</v>
      </c>
      <c r="B23" s="20" t="str">
        <f>'Partida 1 Edificio Bibliteca'!B23</f>
        <v>Zapata Z2 (ver tabla de armados y secciones)</v>
      </c>
      <c r="C23" s="24" t="s">
        <v>127</v>
      </c>
      <c r="D23" s="13">
        <v>1</v>
      </c>
      <c r="E23" s="13"/>
      <c r="F23" s="13"/>
    </row>
    <row r="24" spans="1:6" x14ac:dyDescent="0.2">
      <c r="A24" s="19">
        <f t="shared" si="1"/>
        <v>2.0899999999999981</v>
      </c>
      <c r="B24" s="20" t="str">
        <f>'Partida 1 Edificio Bibliteca'!B24</f>
        <v>Zapata Z3 (ver tabla de armados y secciones)</v>
      </c>
      <c r="C24" s="24" t="s">
        <v>127</v>
      </c>
      <c r="D24" s="13">
        <v>2</v>
      </c>
      <c r="E24" s="13"/>
      <c r="F24" s="13"/>
    </row>
    <row r="25" spans="1:6" x14ac:dyDescent="0.2">
      <c r="A25" s="19">
        <f t="shared" si="1"/>
        <v>2.0999999999999979</v>
      </c>
      <c r="B25" s="20" t="str">
        <f>'Partida 1 Edificio Bibliteca'!B25</f>
        <v>Zapata Z4 (ver tabla de armados y secciones)</v>
      </c>
      <c r="C25" s="24" t="s">
        <v>127</v>
      </c>
      <c r="D25" s="13">
        <v>1</v>
      </c>
      <c r="E25" s="13"/>
      <c r="F25" s="13"/>
    </row>
    <row r="26" spans="1:6" x14ac:dyDescent="0.2">
      <c r="A26" s="19">
        <f t="shared" si="1"/>
        <v>2.1099999999999977</v>
      </c>
      <c r="B26" s="20" t="str">
        <f>'Partida 1 Edificio Bibliteca'!B26</f>
        <v>Zapata Z5 (ver tabla de armados y secciones)</v>
      </c>
      <c r="C26" s="24" t="s">
        <v>127</v>
      </c>
      <c r="D26" s="13">
        <v>2</v>
      </c>
      <c r="E26" s="13"/>
      <c r="F26" s="13"/>
    </row>
    <row r="27" spans="1:6" x14ac:dyDescent="0.2">
      <c r="A27" s="19">
        <f t="shared" si="1"/>
        <v>2.1199999999999974</v>
      </c>
      <c r="B27" s="20" t="str">
        <f>'Partida 1 Edificio Bibliteca'!B27</f>
        <v>Zapata Z6(ver tabla de armados y secciones)</v>
      </c>
      <c r="C27" s="24" t="s">
        <v>127</v>
      </c>
      <c r="D27" s="13">
        <v>2</v>
      </c>
      <c r="E27" s="13"/>
      <c r="F27" s="13"/>
    </row>
    <row r="28" spans="1:6" x14ac:dyDescent="0.2">
      <c r="A28" s="19">
        <f t="shared" si="1"/>
        <v>2.1299999999999972</v>
      </c>
      <c r="B28" s="20" t="str">
        <f>'Partida 1 Edificio Bibliteca'!B28</f>
        <v>Viga de cimentación VC</v>
      </c>
      <c r="C28" s="24" t="s">
        <v>17</v>
      </c>
      <c r="D28" s="13">
        <v>143.57</v>
      </c>
      <c r="E28" s="13"/>
      <c r="F28" s="13"/>
    </row>
    <row r="29" spans="1:6" x14ac:dyDescent="0.2">
      <c r="A29" s="19">
        <f t="shared" si="1"/>
        <v>2.139999999999997</v>
      </c>
      <c r="B29" s="20" t="str">
        <f>'Partida 1 Edificio Bibliteca'!B29</f>
        <v>Viga de cimentación VCI</v>
      </c>
      <c r="C29" s="24" t="s">
        <v>17</v>
      </c>
      <c r="D29" s="13">
        <v>30.66</v>
      </c>
      <c r="E29" s="13"/>
      <c r="F29" s="13"/>
    </row>
    <row r="30" spans="1:6" x14ac:dyDescent="0.2">
      <c r="A30" s="19">
        <f t="shared" si="1"/>
        <v>2.1499999999999968</v>
      </c>
      <c r="B30" s="20" t="str">
        <f>'Partida 1 Edificio Bibliteca'!B30</f>
        <v>Viga de Cierre VE</v>
      </c>
      <c r="C30" s="24" t="s">
        <v>17</v>
      </c>
      <c r="D30" s="13">
        <v>112.63</v>
      </c>
      <c r="E30" s="13"/>
      <c r="F30" s="13"/>
    </row>
    <row r="31" spans="1:6" x14ac:dyDescent="0.2">
      <c r="A31" s="19">
        <f t="shared" si="1"/>
        <v>2.1599999999999966</v>
      </c>
      <c r="B31" s="20" t="str">
        <f>'Partida 1 Edificio Bibliteca'!B31</f>
        <v>Viga de cierre VI</v>
      </c>
      <c r="C31" s="24" t="s">
        <v>17</v>
      </c>
      <c r="D31" s="13">
        <v>62.2</v>
      </c>
      <c r="E31" s="13"/>
      <c r="F31" s="13"/>
    </row>
    <row r="32" spans="1:6" x14ac:dyDescent="0.2">
      <c r="A32" s="19">
        <f t="shared" si="1"/>
        <v>2.1699999999999964</v>
      </c>
      <c r="B32" s="20" t="str">
        <f>'Partida 1 Edificio Bibliteca'!B32</f>
        <v>Viga de cierre VI - 2</v>
      </c>
      <c r="C32" s="24" t="s">
        <v>17</v>
      </c>
      <c r="D32" s="13">
        <v>4.7</v>
      </c>
      <c r="E32" s="13"/>
      <c r="F32" s="13"/>
    </row>
    <row r="33" spans="1:6" ht="38.25" x14ac:dyDescent="0.2">
      <c r="A33" s="19">
        <f t="shared" si="1"/>
        <v>2.1799999999999962</v>
      </c>
      <c r="B33" s="107" t="s">
        <v>239</v>
      </c>
      <c r="C33" s="105" t="s">
        <v>27</v>
      </c>
      <c r="D33" s="106">
        <v>17</v>
      </c>
      <c r="E33" s="13"/>
      <c r="F33" s="13"/>
    </row>
    <row r="34" spans="1:6" ht="25.5" x14ac:dyDescent="0.2">
      <c r="A34" s="19">
        <f t="shared" si="1"/>
        <v>2.1899999999999959</v>
      </c>
      <c r="B34" s="20" t="str">
        <f>'Partida 1 Edificio Bibliteca'!B34</f>
        <v>Columna CI (Altura de la columna 6.13m, vera detalles en planos)</v>
      </c>
      <c r="C34" s="24" t="s">
        <v>127</v>
      </c>
      <c r="D34" s="13">
        <v>24</v>
      </c>
      <c r="E34" s="13"/>
      <c r="F34" s="13"/>
    </row>
    <row r="35" spans="1:6" ht="25.5" x14ac:dyDescent="0.2">
      <c r="A35" s="19">
        <f t="shared" si="1"/>
        <v>2.1999999999999957</v>
      </c>
      <c r="B35" s="20" t="str">
        <f>'Partida 1 Edificio Bibliteca'!B35</f>
        <v>Columnas Ce (Altura de la columna 5.50m, vera detalles en planos)</v>
      </c>
      <c r="C35" s="24" t="s">
        <v>127</v>
      </c>
      <c r="D35" s="13">
        <v>22</v>
      </c>
      <c r="E35" s="13"/>
      <c r="F35" s="13"/>
    </row>
    <row r="36" spans="1:6" x14ac:dyDescent="0.2">
      <c r="A36" s="17"/>
      <c r="B36" s="48"/>
      <c r="C36" s="28"/>
      <c r="D36" s="29"/>
      <c r="E36" s="30" t="s">
        <v>29</v>
      </c>
      <c r="F36" s="31">
        <f>SUM(F16:F19)</f>
        <v>0</v>
      </c>
    </row>
    <row r="37" spans="1:6" x14ac:dyDescent="0.2">
      <c r="A37" s="18">
        <v>3</v>
      </c>
      <c r="B37" s="49" t="s">
        <v>30</v>
      </c>
      <c r="C37" s="28"/>
      <c r="D37" s="29"/>
      <c r="E37" s="29"/>
      <c r="F37" s="29"/>
    </row>
    <row r="38" spans="1:6" x14ac:dyDescent="0.2">
      <c r="A38" s="19">
        <f>+A37+0.01</f>
        <v>3.01</v>
      </c>
      <c r="B38" s="20" t="s">
        <v>150</v>
      </c>
      <c r="C38" s="24" t="s">
        <v>27</v>
      </c>
      <c r="D38" s="13">
        <v>334</v>
      </c>
      <c r="E38" s="13"/>
      <c r="F38" s="13"/>
    </row>
    <row r="39" spans="1:6" x14ac:dyDescent="0.2">
      <c r="A39" s="19"/>
      <c r="B39" s="20"/>
      <c r="C39" s="24"/>
      <c r="D39" s="13"/>
      <c r="E39" s="13"/>
      <c r="F39" s="13"/>
    </row>
    <row r="40" spans="1:6" x14ac:dyDescent="0.2">
      <c r="A40" s="19">
        <f>+A39+0.01</f>
        <v>0.01</v>
      </c>
      <c r="B40" s="20" t="s">
        <v>32</v>
      </c>
      <c r="C40" s="24" t="s">
        <v>27</v>
      </c>
      <c r="D40" s="13">
        <f>D38*2</f>
        <v>668</v>
      </c>
      <c r="E40" s="13"/>
      <c r="F40" s="13"/>
    </row>
    <row r="41" spans="1:6" x14ac:dyDescent="0.2">
      <c r="A41" s="19">
        <f>+A40+0.01</f>
        <v>0.02</v>
      </c>
      <c r="B41" s="20" t="s">
        <v>33</v>
      </c>
      <c r="C41" s="24" t="s">
        <v>27</v>
      </c>
      <c r="D41" s="13">
        <f>D40</f>
        <v>668</v>
      </c>
      <c r="E41" s="13"/>
      <c r="F41" s="13"/>
    </row>
    <row r="42" spans="1:6" ht="25.5" x14ac:dyDescent="0.2">
      <c r="A42" s="19">
        <f>+A41+0.01</f>
        <v>0.03</v>
      </c>
      <c r="B42" s="20" t="s">
        <v>34</v>
      </c>
      <c r="C42" s="24" t="s">
        <v>27</v>
      </c>
      <c r="D42" s="13">
        <v>25.74</v>
      </c>
      <c r="E42" s="13"/>
      <c r="F42" s="13"/>
    </row>
    <row r="43" spans="1:6" x14ac:dyDescent="0.2">
      <c r="A43" s="19"/>
      <c r="B43" s="20" t="s">
        <v>35</v>
      </c>
      <c r="C43" s="24"/>
      <c r="D43" s="13"/>
      <c r="E43" s="30" t="s">
        <v>36</v>
      </c>
      <c r="F43" s="31">
        <f>SUM(F38:F42)</f>
        <v>0</v>
      </c>
    </row>
    <row r="44" spans="1:6" x14ac:dyDescent="0.2">
      <c r="A44" s="18">
        <v>4</v>
      </c>
      <c r="B44" s="49" t="s">
        <v>37</v>
      </c>
      <c r="C44" s="24"/>
      <c r="D44" s="13"/>
      <c r="E44" s="13"/>
      <c r="F44" s="13"/>
    </row>
    <row r="45" spans="1:6" x14ac:dyDescent="0.2">
      <c r="A45" s="19">
        <f>+A44+0.01</f>
        <v>4.01</v>
      </c>
      <c r="B45" s="20" t="s">
        <v>38</v>
      </c>
      <c r="C45" s="24" t="s">
        <v>12</v>
      </c>
      <c r="D45" s="13">
        <v>78.63</v>
      </c>
      <c r="E45" s="13"/>
      <c r="F45" s="13"/>
    </row>
    <row r="46" spans="1:6" ht="25.5" x14ac:dyDescent="0.2">
      <c r="A46" s="19">
        <f>+A45+0.01</f>
        <v>4.0199999999999996</v>
      </c>
      <c r="B46" s="20" t="s">
        <v>39</v>
      </c>
      <c r="C46" s="24" t="s">
        <v>27</v>
      </c>
      <c r="D46" s="13">
        <v>414</v>
      </c>
      <c r="E46" s="13"/>
      <c r="F46" s="13"/>
    </row>
    <row r="47" spans="1:6" ht="25.5" x14ac:dyDescent="0.2">
      <c r="A47" s="19">
        <f>+A46+0.01</f>
        <v>4.0299999999999994</v>
      </c>
      <c r="B47" s="20" t="s">
        <v>40</v>
      </c>
      <c r="C47" s="24" t="s">
        <v>27</v>
      </c>
      <c r="D47" s="13">
        <v>231</v>
      </c>
      <c r="E47" s="13"/>
      <c r="F47" s="13"/>
    </row>
    <row r="48" spans="1:6" ht="25.5" x14ac:dyDescent="0.2">
      <c r="A48" s="19">
        <f>+A47+0.01</f>
        <v>4.0399999999999991</v>
      </c>
      <c r="B48" s="20" t="s">
        <v>41</v>
      </c>
      <c r="C48" s="24" t="s">
        <v>27</v>
      </c>
      <c r="D48" s="13">
        <v>190</v>
      </c>
      <c r="E48" s="13"/>
      <c r="F48" s="13"/>
    </row>
    <row r="49" spans="1:6" ht="25.5" x14ac:dyDescent="0.2">
      <c r="A49" s="19">
        <f>+A48+0.01</f>
        <v>4.0499999999999989</v>
      </c>
      <c r="B49" s="20" t="s">
        <v>42</v>
      </c>
      <c r="C49" s="24" t="s">
        <v>25</v>
      </c>
      <c r="D49" s="13">
        <v>81.400000000000006</v>
      </c>
      <c r="E49" s="13"/>
      <c r="F49" s="13"/>
    </row>
    <row r="50" spans="1:6" x14ac:dyDescent="0.2">
      <c r="A50" s="17"/>
      <c r="B50" s="48"/>
      <c r="C50" s="28"/>
      <c r="D50" s="29"/>
      <c r="E50" s="30" t="s">
        <v>43</v>
      </c>
      <c r="F50" s="31">
        <f>SUM(F45:F49)</f>
        <v>0</v>
      </c>
    </row>
    <row r="51" spans="1:6" x14ac:dyDescent="0.2">
      <c r="A51" s="18">
        <v>5</v>
      </c>
      <c r="B51" s="49" t="s">
        <v>44</v>
      </c>
      <c r="C51" s="28"/>
      <c r="D51" s="29"/>
      <c r="E51" s="30"/>
      <c r="F51" s="31"/>
    </row>
    <row r="52" spans="1:6" x14ac:dyDescent="0.2">
      <c r="A52" s="19">
        <f t="shared" ref="A52:A62" si="2">+A51+0.01</f>
        <v>5.01</v>
      </c>
      <c r="B52" s="20" t="s">
        <v>143</v>
      </c>
      <c r="C52" s="24" t="s">
        <v>127</v>
      </c>
      <c r="D52" s="13">
        <v>3</v>
      </c>
      <c r="E52" s="13"/>
      <c r="F52" s="13"/>
    </row>
    <row r="53" spans="1:6" x14ac:dyDescent="0.2">
      <c r="A53" s="19">
        <f t="shared" si="2"/>
        <v>5.0199999999999996</v>
      </c>
      <c r="B53" s="20" t="s">
        <v>144</v>
      </c>
      <c r="C53" s="24" t="s">
        <v>127</v>
      </c>
      <c r="D53" s="13">
        <v>2</v>
      </c>
      <c r="E53" s="13"/>
      <c r="F53" s="13"/>
    </row>
    <row r="54" spans="1:6" x14ac:dyDescent="0.2">
      <c r="A54" s="19">
        <f t="shared" si="2"/>
        <v>5.0299999999999994</v>
      </c>
      <c r="B54" s="20" t="s">
        <v>145</v>
      </c>
      <c r="C54" s="24" t="s">
        <v>127</v>
      </c>
      <c r="D54" s="13">
        <v>2</v>
      </c>
      <c r="E54" s="13"/>
      <c r="F54" s="13"/>
    </row>
    <row r="55" spans="1:6" x14ac:dyDescent="0.2">
      <c r="A55" s="19">
        <f t="shared" si="2"/>
        <v>5.0399999999999991</v>
      </c>
      <c r="B55" s="20" t="s">
        <v>146</v>
      </c>
      <c r="C55" s="24" t="s">
        <v>127</v>
      </c>
      <c r="D55" s="13">
        <v>2</v>
      </c>
      <c r="E55" s="13"/>
      <c r="F55" s="13"/>
    </row>
    <row r="56" spans="1:6" x14ac:dyDescent="0.2">
      <c r="A56" s="19">
        <f t="shared" si="2"/>
        <v>5.0499999999999989</v>
      </c>
      <c r="B56" s="20" t="s">
        <v>147</v>
      </c>
      <c r="C56" s="24" t="s">
        <v>127</v>
      </c>
      <c r="D56" s="13">
        <v>2</v>
      </c>
      <c r="E56" s="13"/>
      <c r="F56" s="13"/>
    </row>
    <row r="57" spans="1:6" x14ac:dyDescent="0.2">
      <c r="A57" s="19">
        <f t="shared" si="2"/>
        <v>5.0599999999999987</v>
      </c>
      <c r="B57" s="20" t="s">
        <v>148</v>
      </c>
      <c r="C57" s="24" t="s">
        <v>127</v>
      </c>
      <c r="D57" s="13">
        <v>1</v>
      </c>
      <c r="E57" s="13"/>
      <c r="F57" s="13"/>
    </row>
    <row r="58" spans="1:6" s="44" customFormat="1" ht="63.75" x14ac:dyDescent="0.2">
      <c r="A58" s="40">
        <f t="shared" si="2"/>
        <v>5.0699999999999985</v>
      </c>
      <c r="B58" s="102" t="s">
        <v>238</v>
      </c>
      <c r="C58" s="103" t="s">
        <v>27</v>
      </c>
      <c r="D58" s="104">
        <v>226</v>
      </c>
      <c r="E58" s="104"/>
      <c r="F58" s="104"/>
    </row>
    <row r="59" spans="1:6" s="44" customFormat="1" ht="114.75" x14ac:dyDescent="0.2">
      <c r="A59" s="40">
        <f t="shared" si="2"/>
        <v>5.0799999999999983</v>
      </c>
      <c r="B59" s="102" t="s">
        <v>237</v>
      </c>
      <c r="C59" s="103" t="s">
        <v>27</v>
      </c>
      <c r="D59" s="104">
        <v>217.82</v>
      </c>
      <c r="E59" s="104"/>
      <c r="F59" s="104" t="s">
        <v>35</v>
      </c>
    </row>
    <row r="60" spans="1:6" ht="25.5" x14ac:dyDescent="0.2">
      <c r="A60" s="19">
        <f t="shared" si="2"/>
        <v>5.0899999999999981</v>
      </c>
      <c r="B60" s="20" t="s">
        <v>45</v>
      </c>
      <c r="C60" s="24" t="s">
        <v>27</v>
      </c>
      <c r="D60" s="13">
        <v>449.54</v>
      </c>
      <c r="E60" s="13"/>
      <c r="F60" s="13"/>
    </row>
    <row r="61" spans="1:6" x14ac:dyDescent="0.2">
      <c r="A61" s="19">
        <f t="shared" si="2"/>
        <v>5.0999999999999979</v>
      </c>
      <c r="B61" s="20" t="s">
        <v>46</v>
      </c>
      <c r="C61" s="24" t="s">
        <v>27</v>
      </c>
      <c r="D61" s="13">
        <v>0</v>
      </c>
      <c r="E61" s="13"/>
      <c r="F61" s="13"/>
    </row>
    <row r="62" spans="1:6" x14ac:dyDescent="0.2">
      <c r="A62" s="19">
        <f t="shared" si="2"/>
        <v>5.1099999999999977</v>
      </c>
      <c r="B62" s="20" t="s">
        <v>47</v>
      </c>
      <c r="C62" s="24" t="s">
        <v>27</v>
      </c>
      <c r="D62" s="13">
        <v>0</v>
      </c>
      <c r="E62" s="13"/>
      <c r="F62" s="13"/>
    </row>
    <row r="63" spans="1:6" x14ac:dyDescent="0.2">
      <c r="A63" s="19"/>
      <c r="B63" s="20"/>
      <c r="C63" s="24"/>
      <c r="D63" s="13"/>
      <c r="E63" s="30" t="s">
        <v>48</v>
      </c>
      <c r="F63" s="31">
        <f>SUM(F52:F62)</f>
        <v>0</v>
      </c>
    </row>
    <row r="64" spans="1:6" x14ac:dyDescent="0.2">
      <c r="A64" s="18">
        <v>6</v>
      </c>
      <c r="B64" s="49" t="s">
        <v>49</v>
      </c>
      <c r="C64" s="28"/>
      <c r="D64" s="29"/>
      <c r="E64" s="29"/>
      <c r="F64" s="29"/>
    </row>
    <row r="65" spans="1:6" ht="25.5" x14ac:dyDescent="0.2">
      <c r="A65" s="19">
        <f t="shared" ref="A65:A76" si="3">+A64+0.01</f>
        <v>6.01</v>
      </c>
      <c r="B65" s="20" t="s">
        <v>50</v>
      </c>
      <c r="C65" s="24" t="s">
        <v>24</v>
      </c>
      <c r="D65" s="13">
        <v>5</v>
      </c>
      <c r="E65" s="13"/>
      <c r="F65" s="13"/>
    </row>
    <row r="66" spans="1:6" ht="25.5" x14ac:dyDescent="0.2">
      <c r="A66" s="19">
        <f t="shared" si="3"/>
        <v>6.02</v>
      </c>
      <c r="B66" s="20" t="s">
        <v>51</v>
      </c>
      <c r="C66" s="24" t="s">
        <v>24</v>
      </c>
      <c r="D66" s="13">
        <v>5</v>
      </c>
      <c r="E66" s="13"/>
      <c r="F66" s="13"/>
    </row>
    <row r="67" spans="1:6" ht="25.5" x14ac:dyDescent="0.2">
      <c r="A67" s="19">
        <f t="shared" si="3"/>
        <v>6.0299999999999994</v>
      </c>
      <c r="B67" s="20" t="s">
        <v>52</v>
      </c>
      <c r="C67" s="24" t="s">
        <v>24</v>
      </c>
      <c r="D67" s="13">
        <v>1</v>
      </c>
      <c r="E67" s="13"/>
      <c r="F67" s="13"/>
    </row>
    <row r="68" spans="1:6" ht="25.5" x14ac:dyDescent="0.2">
      <c r="A68" s="19">
        <f t="shared" si="3"/>
        <v>6.0399999999999991</v>
      </c>
      <c r="B68" s="20" t="s">
        <v>53</v>
      </c>
      <c r="C68" s="24" t="s">
        <v>24</v>
      </c>
      <c r="D68" s="13">
        <v>3</v>
      </c>
      <c r="E68" s="13"/>
      <c r="F68" s="13"/>
    </row>
    <row r="69" spans="1:6" ht="25.5" x14ac:dyDescent="0.2">
      <c r="A69" s="19">
        <f t="shared" si="3"/>
        <v>6.0499999999999989</v>
      </c>
      <c r="B69" s="20" t="s">
        <v>54</v>
      </c>
      <c r="C69" s="24" t="s">
        <v>25</v>
      </c>
      <c r="D69" s="13">
        <v>2.8</v>
      </c>
      <c r="E69" s="13"/>
      <c r="F69" s="13"/>
    </row>
    <row r="70" spans="1:6" x14ac:dyDescent="0.2">
      <c r="A70" s="19">
        <f t="shared" si="3"/>
        <v>6.0599999999999987</v>
      </c>
      <c r="B70" s="20" t="s">
        <v>55</v>
      </c>
      <c r="C70" s="24" t="s">
        <v>24</v>
      </c>
      <c r="D70" s="13">
        <v>6</v>
      </c>
      <c r="E70" s="13"/>
      <c r="F70" s="13"/>
    </row>
    <row r="71" spans="1:6" x14ac:dyDescent="0.2">
      <c r="A71" s="19">
        <f t="shared" si="3"/>
        <v>6.0699999999999985</v>
      </c>
      <c r="B71" s="20" t="s">
        <v>56</v>
      </c>
      <c r="C71" s="24" t="s">
        <v>24</v>
      </c>
      <c r="D71" s="13">
        <v>3</v>
      </c>
      <c r="E71" s="13"/>
      <c r="F71" s="13"/>
    </row>
    <row r="72" spans="1:6" x14ac:dyDescent="0.2">
      <c r="A72" s="19">
        <f t="shared" si="3"/>
        <v>6.0799999999999983</v>
      </c>
      <c r="B72" s="20" t="s">
        <v>57</v>
      </c>
      <c r="C72" s="24" t="s">
        <v>24</v>
      </c>
      <c r="D72" s="13">
        <v>3</v>
      </c>
      <c r="E72" s="13"/>
      <c r="F72" s="13"/>
    </row>
    <row r="73" spans="1:6" ht="25.5" x14ac:dyDescent="0.2">
      <c r="A73" s="19">
        <f t="shared" si="3"/>
        <v>6.0899999999999981</v>
      </c>
      <c r="B73" s="20" t="s">
        <v>58</v>
      </c>
      <c r="C73" s="24" t="s">
        <v>24</v>
      </c>
      <c r="D73" s="13">
        <v>2</v>
      </c>
      <c r="E73" s="13"/>
      <c r="F73" s="13"/>
    </row>
    <row r="74" spans="1:6" ht="25.5" x14ac:dyDescent="0.2">
      <c r="A74" s="19">
        <f t="shared" si="3"/>
        <v>6.0999999999999979</v>
      </c>
      <c r="B74" s="20" t="s">
        <v>59</v>
      </c>
      <c r="C74" s="24" t="s">
        <v>60</v>
      </c>
      <c r="D74" s="13">
        <v>1</v>
      </c>
      <c r="E74" s="13"/>
      <c r="F74" s="13"/>
    </row>
    <row r="75" spans="1:6" ht="25.5" x14ac:dyDescent="0.2">
      <c r="A75" s="19">
        <f t="shared" si="3"/>
        <v>6.1099999999999977</v>
      </c>
      <c r="B75" s="20" t="s">
        <v>61</v>
      </c>
      <c r="C75" s="24" t="s">
        <v>60</v>
      </c>
      <c r="D75" s="13">
        <v>1</v>
      </c>
      <c r="E75" s="13"/>
      <c r="F75" s="13"/>
    </row>
    <row r="76" spans="1:6" ht="25.5" x14ac:dyDescent="0.2">
      <c r="A76" s="19">
        <f t="shared" si="3"/>
        <v>6.1199999999999974</v>
      </c>
      <c r="B76" s="20" t="s">
        <v>62</v>
      </c>
      <c r="C76" s="24" t="s">
        <v>60</v>
      </c>
      <c r="D76" s="13">
        <v>1</v>
      </c>
      <c r="E76" s="13"/>
      <c r="F76" s="13"/>
    </row>
    <row r="77" spans="1:6" x14ac:dyDescent="0.2">
      <c r="A77" s="19"/>
      <c r="B77" s="20"/>
      <c r="C77" s="24"/>
      <c r="D77" s="13"/>
      <c r="E77" s="30" t="s">
        <v>63</v>
      </c>
      <c r="F77" s="31">
        <f>SUM(F65:F76)</f>
        <v>0</v>
      </c>
    </row>
    <row r="78" spans="1:6" x14ac:dyDescent="0.2">
      <c r="A78" s="18">
        <v>7</v>
      </c>
      <c r="B78" s="49" t="s">
        <v>64</v>
      </c>
      <c r="C78" s="24"/>
      <c r="D78" s="13"/>
      <c r="E78" s="13"/>
      <c r="F78" s="13"/>
    </row>
    <row r="79" spans="1:6" x14ac:dyDescent="0.2">
      <c r="A79" s="19">
        <f>+A78+0.01</f>
        <v>7.01</v>
      </c>
      <c r="B79" s="20"/>
      <c r="C79" s="24"/>
      <c r="D79" s="13"/>
      <c r="E79" s="13"/>
      <c r="F79" s="13"/>
    </row>
    <row r="80" spans="1:6" ht="102" x14ac:dyDescent="0.2">
      <c r="A80" s="19">
        <f t="shared" ref="A80:A106" si="4">+A79+0.01</f>
        <v>7.02</v>
      </c>
      <c r="B80" s="41" t="s">
        <v>81</v>
      </c>
      <c r="C80" s="33" t="s">
        <v>82</v>
      </c>
      <c r="D80" s="33">
        <v>1</v>
      </c>
      <c r="E80" s="34"/>
      <c r="F80" s="34"/>
    </row>
    <row r="81" spans="1:6" ht="63.75" x14ac:dyDescent="0.2">
      <c r="A81" s="19">
        <f t="shared" si="4"/>
        <v>7.0299999999999994</v>
      </c>
      <c r="B81" s="41" t="s">
        <v>84</v>
      </c>
      <c r="C81" s="33" t="s">
        <v>82</v>
      </c>
      <c r="D81" s="33">
        <v>1</v>
      </c>
      <c r="E81" s="34"/>
      <c r="F81" s="34"/>
    </row>
    <row r="82" spans="1:6" ht="63.75" x14ac:dyDescent="0.2">
      <c r="A82" s="19">
        <f t="shared" si="4"/>
        <v>7.0399999999999991</v>
      </c>
      <c r="B82" s="41" t="s">
        <v>85</v>
      </c>
      <c r="C82" s="33" t="s">
        <v>86</v>
      </c>
      <c r="D82" s="33">
        <v>1</v>
      </c>
      <c r="E82" s="34"/>
      <c r="F82" s="34"/>
    </row>
    <row r="83" spans="1:6" ht="25.5" x14ac:dyDescent="0.2">
      <c r="A83" s="19">
        <f t="shared" si="4"/>
        <v>7.0499999999999989</v>
      </c>
      <c r="B83" s="41" t="s">
        <v>87</v>
      </c>
      <c r="C83" s="33" t="s">
        <v>82</v>
      </c>
      <c r="D83" s="33">
        <v>2</v>
      </c>
      <c r="E83" s="34"/>
      <c r="F83" s="34"/>
    </row>
    <row r="84" spans="1:6" ht="76.5" x14ac:dyDescent="0.2">
      <c r="A84" s="19">
        <f t="shared" si="4"/>
        <v>7.0599999999999987</v>
      </c>
      <c r="B84" s="41" t="s">
        <v>88</v>
      </c>
      <c r="C84" s="33" t="s">
        <v>82</v>
      </c>
      <c r="D84" s="33">
        <v>1</v>
      </c>
      <c r="E84" s="34"/>
      <c r="F84" s="34"/>
    </row>
    <row r="85" spans="1:6" ht="63.75" x14ac:dyDescent="0.2">
      <c r="A85" s="19">
        <f t="shared" si="4"/>
        <v>7.0699999999999985</v>
      </c>
      <c r="B85" s="41" t="s">
        <v>89</v>
      </c>
      <c r="C85" s="33" t="s">
        <v>82</v>
      </c>
      <c r="D85" s="33">
        <v>1</v>
      </c>
      <c r="E85" s="34"/>
      <c r="F85" s="34"/>
    </row>
    <row r="86" spans="1:6" ht="63.75" x14ac:dyDescent="0.2">
      <c r="A86" s="19">
        <f t="shared" si="4"/>
        <v>7.0799999999999983</v>
      </c>
      <c r="B86" s="41" t="s">
        <v>90</v>
      </c>
      <c r="C86" s="33" t="s">
        <v>86</v>
      </c>
      <c r="D86" s="33">
        <v>1</v>
      </c>
      <c r="E86" s="34"/>
      <c r="F86" s="34"/>
    </row>
    <row r="87" spans="1:6" ht="63.75" x14ac:dyDescent="0.2">
      <c r="A87" s="19">
        <f t="shared" si="4"/>
        <v>7.0899999999999981</v>
      </c>
      <c r="B87" s="41" t="s">
        <v>91</v>
      </c>
      <c r="C87" s="33" t="s">
        <v>82</v>
      </c>
      <c r="D87" s="33">
        <v>1</v>
      </c>
      <c r="E87" s="34"/>
      <c r="F87" s="34"/>
    </row>
    <row r="88" spans="1:6" ht="63.75" x14ac:dyDescent="0.2">
      <c r="A88" s="19">
        <f t="shared" si="4"/>
        <v>7.0999999999999979</v>
      </c>
      <c r="B88" s="41" t="s">
        <v>92</v>
      </c>
      <c r="C88" s="33" t="s">
        <v>86</v>
      </c>
      <c r="D88" s="33">
        <v>1</v>
      </c>
      <c r="E88" s="34"/>
      <c r="F88" s="34"/>
    </row>
    <row r="89" spans="1:6" ht="63.75" x14ac:dyDescent="0.2">
      <c r="A89" s="19">
        <f t="shared" si="4"/>
        <v>7.1099999999999977</v>
      </c>
      <c r="B89" s="41" t="s">
        <v>93</v>
      </c>
      <c r="C89" s="33" t="s">
        <v>82</v>
      </c>
      <c r="D89" s="33">
        <v>1</v>
      </c>
      <c r="E89" s="34"/>
      <c r="F89" s="34"/>
    </row>
    <row r="90" spans="1:6" ht="63.75" x14ac:dyDescent="0.2">
      <c r="A90" s="19">
        <f t="shared" si="4"/>
        <v>7.1199999999999974</v>
      </c>
      <c r="B90" s="41" t="s">
        <v>94</v>
      </c>
      <c r="C90" s="33" t="s">
        <v>86</v>
      </c>
      <c r="D90" s="33">
        <v>1</v>
      </c>
      <c r="E90" s="34"/>
      <c r="F90" s="34"/>
    </row>
    <row r="91" spans="1:6" ht="63.75" x14ac:dyDescent="0.2">
      <c r="A91" s="19">
        <f t="shared" si="4"/>
        <v>7.1299999999999972</v>
      </c>
      <c r="B91" s="41" t="s">
        <v>95</v>
      </c>
      <c r="C91" s="33" t="s">
        <v>86</v>
      </c>
      <c r="D91" s="33">
        <v>1</v>
      </c>
      <c r="E91" s="34"/>
      <c r="F91" s="34"/>
    </row>
    <row r="92" spans="1:6" ht="51" x14ac:dyDescent="0.2">
      <c r="A92" s="19">
        <f t="shared" si="4"/>
        <v>7.139999999999997</v>
      </c>
      <c r="B92" s="41" t="s">
        <v>96</v>
      </c>
      <c r="C92" s="33" t="s">
        <v>82</v>
      </c>
      <c r="D92" s="33">
        <v>23</v>
      </c>
      <c r="E92" s="34"/>
      <c r="F92" s="34"/>
    </row>
    <row r="93" spans="1:6" ht="51" x14ac:dyDescent="0.2">
      <c r="A93" s="19">
        <f t="shared" si="4"/>
        <v>7.1499999999999968</v>
      </c>
      <c r="B93" s="41" t="s">
        <v>97</v>
      </c>
      <c r="C93" s="33" t="s">
        <v>82</v>
      </c>
      <c r="D93" s="33">
        <v>23</v>
      </c>
      <c r="E93" s="34"/>
      <c r="F93" s="34"/>
    </row>
    <row r="94" spans="1:6" ht="76.5" x14ac:dyDescent="0.2">
      <c r="A94" s="19">
        <f t="shared" si="4"/>
        <v>7.1599999999999966</v>
      </c>
      <c r="B94" s="41" t="s">
        <v>98</v>
      </c>
      <c r="C94" s="33" t="s">
        <v>82</v>
      </c>
      <c r="D94" s="33">
        <v>7</v>
      </c>
      <c r="E94" s="34"/>
      <c r="F94" s="34"/>
    </row>
    <row r="95" spans="1:6" ht="89.25" x14ac:dyDescent="0.2">
      <c r="A95" s="19">
        <f t="shared" si="4"/>
        <v>7.1699999999999964</v>
      </c>
      <c r="B95" s="41" t="s">
        <v>99</v>
      </c>
      <c r="C95" s="33" t="s">
        <v>82</v>
      </c>
      <c r="D95" s="33">
        <v>7</v>
      </c>
      <c r="E95" s="34"/>
      <c r="F95" s="34"/>
    </row>
    <row r="96" spans="1:6" ht="38.25" x14ac:dyDescent="0.2">
      <c r="A96" s="19">
        <f t="shared" si="4"/>
        <v>7.1799999999999962</v>
      </c>
      <c r="B96" s="41" t="s">
        <v>100</v>
      </c>
      <c r="C96" s="33" t="s">
        <v>82</v>
      </c>
      <c r="D96" s="33">
        <v>7</v>
      </c>
      <c r="E96" s="34"/>
      <c r="F96" s="34"/>
    </row>
    <row r="97" spans="1:6" ht="38.25" x14ac:dyDescent="0.2">
      <c r="A97" s="19">
        <f t="shared" si="4"/>
        <v>7.1899999999999959</v>
      </c>
      <c r="B97" s="41" t="s">
        <v>101</v>
      </c>
      <c r="C97" s="33" t="s">
        <v>82</v>
      </c>
      <c r="D97" s="33">
        <v>6</v>
      </c>
      <c r="E97" s="34"/>
      <c r="F97" s="34"/>
    </row>
    <row r="98" spans="1:6" ht="63.75" x14ac:dyDescent="0.2">
      <c r="A98" s="19">
        <f t="shared" si="4"/>
        <v>7.1999999999999957</v>
      </c>
      <c r="B98" s="41" t="s">
        <v>102</v>
      </c>
      <c r="C98" s="33" t="s">
        <v>82</v>
      </c>
      <c r="D98" s="33">
        <v>60</v>
      </c>
      <c r="E98" s="34"/>
      <c r="F98" s="34"/>
    </row>
    <row r="99" spans="1:6" ht="25.5" x14ac:dyDescent="0.2">
      <c r="A99" s="19">
        <f t="shared" si="4"/>
        <v>7.2099999999999955</v>
      </c>
      <c r="B99" s="41" t="s">
        <v>103</v>
      </c>
      <c r="C99" s="33" t="s">
        <v>82</v>
      </c>
      <c r="D99" s="33">
        <v>62</v>
      </c>
      <c r="E99" s="34"/>
      <c r="F99" s="34"/>
    </row>
    <row r="100" spans="1:6" ht="63.75" x14ac:dyDescent="0.2">
      <c r="A100" s="19">
        <f t="shared" si="4"/>
        <v>7.2199999999999953</v>
      </c>
      <c r="B100" s="41" t="s">
        <v>104</v>
      </c>
      <c r="C100" s="33" t="s">
        <v>82</v>
      </c>
      <c r="D100" s="33">
        <v>4</v>
      </c>
      <c r="E100" s="34"/>
      <c r="F100" s="34"/>
    </row>
    <row r="101" spans="1:6" ht="25.5" x14ac:dyDescent="0.2">
      <c r="A101" s="19">
        <f t="shared" si="4"/>
        <v>7.2299999999999951</v>
      </c>
      <c r="B101" s="41" t="s">
        <v>105</v>
      </c>
      <c r="C101" s="33" t="s">
        <v>82</v>
      </c>
      <c r="D101" s="33">
        <v>2</v>
      </c>
      <c r="E101" s="34"/>
      <c r="F101" s="34"/>
    </row>
    <row r="102" spans="1:6" ht="63.75" x14ac:dyDescent="0.2">
      <c r="A102" s="19">
        <f t="shared" si="4"/>
        <v>7.2399999999999949</v>
      </c>
      <c r="B102" s="41" t="s">
        <v>106</v>
      </c>
      <c r="C102" s="33" t="s">
        <v>82</v>
      </c>
      <c r="D102" s="33">
        <v>3</v>
      </c>
      <c r="E102" s="34"/>
      <c r="F102" s="34"/>
    </row>
    <row r="103" spans="1:6" ht="63.75" x14ac:dyDescent="0.2">
      <c r="A103" s="19">
        <f t="shared" si="4"/>
        <v>7.2499999999999947</v>
      </c>
      <c r="B103" s="41" t="s">
        <v>107</v>
      </c>
      <c r="C103" s="33" t="s">
        <v>82</v>
      </c>
      <c r="D103" s="33">
        <v>4</v>
      </c>
      <c r="E103" s="34"/>
      <c r="F103" s="34"/>
    </row>
    <row r="104" spans="1:6" ht="38.25" x14ac:dyDescent="0.2">
      <c r="A104" s="19">
        <f t="shared" si="4"/>
        <v>7.2599999999999945</v>
      </c>
      <c r="B104" s="41" t="s">
        <v>108</v>
      </c>
      <c r="C104" s="33" t="s">
        <v>82</v>
      </c>
      <c r="D104" s="33">
        <v>3</v>
      </c>
      <c r="E104" s="34"/>
      <c r="F104" s="34"/>
    </row>
    <row r="105" spans="1:6" ht="76.5" x14ac:dyDescent="0.2">
      <c r="A105" s="19">
        <f t="shared" si="4"/>
        <v>7.2699999999999942</v>
      </c>
      <c r="B105" s="15" t="s">
        <v>109</v>
      </c>
      <c r="C105" s="33" t="s">
        <v>82</v>
      </c>
      <c r="D105" s="33">
        <v>1</v>
      </c>
      <c r="E105" s="34"/>
      <c r="F105" s="34"/>
    </row>
    <row r="106" spans="1:6" s="44" customFormat="1" ht="76.5" x14ac:dyDescent="0.2">
      <c r="A106" s="40">
        <f t="shared" si="4"/>
        <v>7.279999999999994</v>
      </c>
      <c r="B106" s="41" t="s">
        <v>110</v>
      </c>
      <c r="C106" s="42" t="s">
        <v>82</v>
      </c>
      <c r="D106" s="42">
        <v>2</v>
      </c>
      <c r="E106" s="43"/>
      <c r="F106" s="43"/>
    </row>
    <row r="107" spans="1:6" x14ac:dyDescent="0.2">
      <c r="A107" s="19"/>
      <c r="B107" s="20" t="s">
        <v>111</v>
      </c>
      <c r="C107" s="24"/>
      <c r="D107" s="13"/>
      <c r="E107" s="30" t="s">
        <v>112</v>
      </c>
      <c r="F107" s="31">
        <f>SUM(F79:F106)</f>
        <v>0</v>
      </c>
    </row>
    <row r="108" spans="1:6" x14ac:dyDescent="0.2">
      <c r="A108" s="18">
        <v>8</v>
      </c>
      <c r="B108" s="49" t="s">
        <v>113</v>
      </c>
      <c r="C108" s="24"/>
      <c r="D108" s="13"/>
      <c r="E108" s="13"/>
      <c r="F108" s="13"/>
    </row>
    <row r="109" spans="1:6" x14ac:dyDescent="0.2">
      <c r="A109" s="18"/>
      <c r="B109" s="49"/>
      <c r="C109" s="24"/>
      <c r="D109" s="13"/>
      <c r="E109" s="13"/>
      <c r="F109" s="13"/>
    </row>
    <row r="110" spans="1:6" ht="25.5" x14ac:dyDescent="0.2">
      <c r="A110" s="19">
        <f>+A108+0.01</f>
        <v>8.01</v>
      </c>
      <c r="B110" s="20" t="s">
        <v>114</v>
      </c>
      <c r="C110" s="24" t="s">
        <v>24</v>
      </c>
      <c r="D110" s="13">
        <v>5</v>
      </c>
      <c r="E110" s="13"/>
      <c r="F110" s="13"/>
    </row>
    <row r="111" spans="1:6" ht="25.5" x14ac:dyDescent="0.2">
      <c r="A111" s="19">
        <f>+A110+0.01</f>
        <v>8.02</v>
      </c>
      <c r="B111" s="20" t="s">
        <v>155</v>
      </c>
      <c r="C111" s="24" t="s">
        <v>24</v>
      </c>
      <c r="D111" s="13">
        <v>2</v>
      </c>
      <c r="E111" s="13"/>
      <c r="F111" s="13"/>
    </row>
    <row r="112" spans="1:6" ht="25.5" x14ac:dyDescent="0.2">
      <c r="A112" s="19">
        <f t="shared" ref="A112:A115" si="5">+A111+0.01</f>
        <v>8.0299999999999994</v>
      </c>
      <c r="B112" s="20" t="s">
        <v>160</v>
      </c>
      <c r="C112" s="24" t="s">
        <v>24</v>
      </c>
      <c r="D112" s="13">
        <v>9</v>
      </c>
      <c r="E112" s="13"/>
      <c r="F112" s="13"/>
    </row>
    <row r="113" spans="1:6" ht="25.5" x14ac:dyDescent="0.2">
      <c r="A113" s="19">
        <f t="shared" si="5"/>
        <v>8.0399999999999991</v>
      </c>
      <c r="B113" s="20" t="s">
        <v>161</v>
      </c>
      <c r="C113" s="24" t="s">
        <v>24</v>
      </c>
      <c r="D113" s="13">
        <v>2</v>
      </c>
      <c r="E113" s="13"/>
      <c r="F113" s="13"/>
    </row>
    <row r="114" spans="1:6" ht="25.5" x14ac:dyDescent="0.2">
      <c r="A114" s="19">
        <f t="shared" si="5"/>
        <v>8.0499999999999989</v>
      </c>
      <c r="B114" s="20" t="s">
        <v>156</v>
      </c>
      <c r="C114" s="24" t="s">
        <v>24</v>
      </c>
      <c r="D114" s="13">
        <v>1</v>
      </c>
      <c r="E114" s="13"/>
      <c r="F114" s="13"/>
    </row>
    <row r="115" spans="1:6" ht="25.5" x14ac:dyDescent="0.2">
      <c r="A115" s="19">
        <f t="shared" si="5"/>
        <v>8.0599999999999987</v>
      </c>
      <c r="B115" s="20" t="s">
        <v>157</v>
      </c>
      <c r="C115" s="24" t="s">
        <v>24</v>
      </c>
      <c r="D115" s="13">
        <v>11</v>
      </c>
      <c r="E115" s="13"/>
      <c r="F115" s="13"/>
    </row>
    <row r="116" spans="1:6" ht="25.5" x14ac:dyDescent="0.2">
      <c r="A116" s="19">
        <f>+A115+0.01</f>
        <v>8.0699999999999985</v>
      </c>
      <c r="B116" s="20" t="s">
        <v>159</v>
      </c>
      <c r="C116" s="24" t="s">
        <v>24</v>
      </c>
      <c r="D116" s="13">
        <v>7</v>
      </c>
      <c r="E116" s="13"/>
      <c r="F116" s="13"/>
    </row>
    <row r="117" spans="1:6" x14ac:dyDescent="0.2">
      <c r="A117" s="19">
        <f>+A116+0.01</f>
        <v>8.0799999999999983</v>
      </c>
      <c r="B117" s="20" t="s">
        <v>115</v>
      </c>
      <c r="C117" s="24" t="s">
        <v>24</v>
      </c>
      <c r="D117" s="13">
        <v>4</v>
      </c>
      <c r="E117" s="13"/>
      <c r="F117" s="13"/>
    </row>
    <row r="118" spans="1:6" x14ac:dyDescent="0.2">
      <c r="A118" s="19">
        <f>+A117+0.01</f>
        <v>8.0899999999999981</v>
      </c>
      <c r="B118" s="20" t="s">
        <v>116</v>
      </c>
      <c r="C118" s="24" t="s">
        <v>24</v>
      </c>
      <c r="D118" s="13">
        <v>18</v>
      </c>
      <c r="E118" s="13"/>
      <c r="F118" s="13"/>
    </row>
    <row r="119" spans="1:6" x14ac:dyDescent="0.2">
      <c r="A119" s="19"/>
      <c r="B119" s="20"/>
      <c r="C119" s="19"/>
      <c r="D119" s="13"/>
      <c r="E119" s="30" t="s">
        <v>117</v>
      </c>
      <c r="F119" s="31">
        <f>SUM(F110:F118)</f>
        <v>0</v>
      </c>
    </row>
    <row r="120" spans="1:6" x14ac:dyDescent="0.2">
      <c r="A120" s="18">
        <v>9</v>
      </c>
      <c r="B120" s="49" t="s">
        <v>118</v>
      </c>
      <c r="C120" s="117"/>
      <c r="D120" s="117"/>
      <c r="E120" s="117"/>
      <c r="F120" s="13"/>
    </row>
    <row r="121" spans="1:6" x14ac:dyDescent="0.2">
      <c r="A121" s="19">
        <f>+A120+0.01</f>
        <v>9.01</v>
      </c>
      <c r="B121" s="20" t="s">
        <v>119</v>
      </c>
      <c r="C121" s="24" t="s">
        <v>27</v>
      </c>
      <c r="D121" s="13">
        <f>D38*2</f>
        <v>668</v>
      </c>
      <c r="E121" s="13"/>
      <c r="F121" s="13"/>
    </row>
    <row r="122" spans="1:6" x14ac:dyDescent="0.2">
      <c r="A122" s="19">
        <f t="shared" ref="A122:A124" si="6">+A121+0.01</f>
        <v>9.02</v>
      </c>
      <c r="B122" s="20" t="s">
        <v>120</v>
      </c>
      <c r="C122" s="24" t="s">
        <v>27</v>
      </c>
      <c r="D122" s="13">
        <v>0</v>
      </c>
      <c r="E122" s="13"/>
      <c r="F122" s="13"/>
    </row>
    <row r="123" spans="1:6" x14ac:dyDescent="0.2">
      <c r="A123" s="19">
        <f t="shared" si="6"/>
        <v>9.0299999999999994</v>
      </c>
      <c r="B123" s="49" t="s">
        <v>121</v>
      </c>
      <c r="C123" s="24" t="s">
        <v>27</v>
      </c>
      <c r="D123" s="13">
        <v>449.54</v>
      </c>
      <c r="E123" s="13"/>
      <c r="F123" s="13"/>
    </row>
    <row r="124" spans="1:6" x14ac:dyDescent="0.2">
      <c r="A124" s="19">
        <f t="shared" si="6"/>
        <v>9.0399999999999991</v>
      </c>
      <c r="B124" s="20" t="s">
        <v>122</v>
      </c>
      <c r="C124" s="24" t="s">
        <v>25</v>
      </c>
      <c r="D124" s="13">
        <v>10</v>
      </c>
      <c r="E124" s="13"/>
      <c r="F124" s="13"/>
    </row>
    <row r="125" spans="1:6" ht="25.5" x14ac:dyDescent="0.2">
      <c r="A125" s="19">
        <f>+A124+0.01</f>
        <v>9.0499999999999989</v>
      </c>
      <c r="B125" s="20" t="s">
        <v>123</v>
      </c>
      <c r="C125" s="24" t="s">
        <v>25</v>
      </c>
      <c r="D125" s="13">
        <v>12.5</v>
      </c>
      <c r="E125" s="13"/>
      <c r="F125" s="13"/>
    </row>
    <row r="126" spans="1:6" x14ac:dyDescent="0.2">
      <c r="A126" s="19">
        <f>+A125+0.01</f>
        <v>9.0599999999999987</v>
      </c>
      <c r="B126" s="20" t="s">
        <v>124</v>
      </c>
      <c r="C126" s="24" t="s">
        <v>60</v>
      </c>
      <c r="D126" s="13">
        <v>1</v>
      </c>
      <c r="E126" s="13"/>
      <c r="F126" s="13"/>
    </row>
    <row r="127" spans="1:6" x14ac:dyDescent="0.2">
      <c r="A127" s="17"/>
      <c r="B127" s="17"/>
      <c r="C127" s="28"/>
      <c r="D127" s="29"/>
      <c r="E127" s="30" t="s">
        <v>125</v>
      </c>
      <c r="F127" s="31">
        <f>SUM(F121:F126)</f>
        <v>0</v>
      </c>
    </row>
    <row r="128" spans="1:6" x14ac:dyDescent="0.2">
      <c r="A128" s="35"/>
      <c r="B128" s="17"/>
      <c r="C128" s="17"/>
      <c r="D128" s="29"/>
      <c r="E128" s="36"/>
      <c r="F128" s="29"/>
    </row>
    <row r="129" spans="1:6" ht="15" x14ac:dyDescent="0.2">
      <c r="A129" s="35"/>
      <c r="B129" s="21" t="s">
        <v>151</v>
      </c>
      <c r="C129" s="37"/>
      <c r="D129" s="38"/>
      <c r="E129" s="39" t="s">
        <v>126</v>
      </c>
      <c r="F129" s="38"/>
    </row>
  </sheetData>
  <mergeCells count="4">
    <mergeCell ref="C120:E120"/>
    <mergeCell ref="A1:F1"/>
    <mergeCell ref="A2:F2"/>
    <mergeCell ref="A3:F3"/>
  </mergeCells>
  <phoneticPr fontId="9" type="noConversion"/>
  <pageMargins left="0.74803149606299213" right="0.74803149606299213" top="0.98425196850393704" bottom="0.98425196850393704" header="0" footer="0"/>
  <pageSetup scale="85" orientation="portrait" verticalDpi="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opLeftCell="A46" workbookViewId="0">
      <selection activeCell="J7" sqref="J7"/>
    </sheetView>
  </sheetViews>
  <sheetFormatPr baseColWidth="10" defaultColWidth="9.140625" defaultRowHeight="12.75" x14ac:dyDescent="0.2"/>
  <cols>
    <col min="1" max="1" width="6" customWidth="1"/>
    <col min="2" max="2" width="39" style="10" customWidth="1"/>
    <col min="3" max="3" width="8.85546875" style="99"/>
    <col min="4" max="4" width="9" style="100" bestFit="1" customWidth="1"/>
    <col min="5" max="5" width="11.85546875" style="101" customWidth="1"/>
    <col min="6" max="6" width="12.7109375" style="100" customWidth="1"/>
    <col min="7" max="7" width="32.42578125" style="10" customWidth="1"/>
  </cols>
  <sheetData>
    <row r="1" spans="1:7" ht="15" x14ac:dyDescent="0.25">
      <c r="A1" s="60" t="s">
        <v>165</v>
      </c>
      <c r="B1" s="60"/>
      <c r="C1" s="60"/>
      <c r="D1" s="60"/>
      <c r="E1" s="60"/>
      <c r="F1" s="60"/>
      <c r="G1" s="60"/>
    </row>
    <row r="2" spans="1:7" ht="15" x14ac:dyDescent="0.2">
      <c r="A2" s="61" t="s">
        <v>166</v>
      </c>
      <c r="B2" s="61"/>
      <c r="C2" s="61"/>
      <c r="D2" s="61"/>
      <c r="E2" s="61"/>
      <c r="F2" s="61"/>
      <c r="G2" s="61"/>
    </row>
    <row r="3" spans="1:7" ht="15" x14ac:dyDescent="0.25">
      <c r="A3" s="62" t="s">
        <v>167</v>
      </c>
      <c r="B3" s="63"/>
      <c r="C3" s="64"/>
      <c r="D3" s="65"/>
      <c r="E3" s="66"/>
      <c r="F3" s="65"/>
      <c r="G3" s="67"/>
    </row>
    <row r="4" spans="1:7" ht="15" x14ac:dyDescent="0.25">
      <c r="A4" s="62" t="s">
        <v>35</v>
      </c>
      <c r="B4" s="67" t="s">
        <v>168</v>
      </c>
      <c r="C4" s="64" t="s">
        <v>169</v>
      </c>
      <c r="D4" s="65" t="s">
        <v>170</v>
      </c>
      <c r="E4" s="66" t="s">
        <v>171</v>
      </c>
      <c r="F4" s="65" t="s">
        <v>172</v>
      </c>
      <c r="G4" s="67" t="s">
        <v>173</v>
      </c>
    </row>
    <row r="5" spans="1:7" ht="38.25" x14ac:dyDescent="0.2">
      <c r="A5" s="68">
        <v>1</v>
      </c>
      <c r="B5" s="69" t="s">
        <v>174</v>
      </c>
      <c r="C5" s="68" t="s">
        <v>169</v>
      </c>
      <c r="D5" s="68">
        <v>54</v>
      </c>
      <c r="E5" s="70"/>
      <c r="F5" s="70"/>
      <c r="G5" s="69">
        <v>0</v>
      </c>
    </row>
    <row r="6" spans="1:7" ht="51" x14ac:dyDescent="0.2">
      <c r="A6" s="68">
        <v>2</v>
      </c>
      <c r="B6" s="69" t="s">
        <v>175</v>
      </c>
      <c r="C6" s="68" t="s">
        <v>25</v>
      </c>
      <c r="D6" s="68">
        <v>173.88000000000002</v>
      </c>
      <c r="E6" s="70"/>
      <c r="F6" s="70"/>
      <c r="G6" s="69">
        <v>0</v>
      </c>
    </row>
    <row r="7" spans="1:7" s="10" customFormat="1" ht="38.25" x14ac:dyDescent="0.2">
      <c r="A7" s="68">
        <v>3</v>
      </c>
      <c r="B7" s="69" t="s">
        <v>176</v>
      </c>
      <c r="C7" s="68" t="s">
        <v>17</v>
      </c>
      <c r="D7" s="68">
        <v>289.39</v>
      </c>
      <c r="E7" s="70"/>
      <c r="F7" s="70"/>
      <c r="G7" s="69" t="s">
        <v>177</v>
      </c>
    </row>
    <row r="8" spans="1:7" ht="25.5" x14ac:dyDescent="0.2">
      <c r="A8" s="68">
        <v>4</v>
      </c>
      <c r="B8" s="69" t="s">
        <v>178</v>
      </c>
      <c r="C8" s="68" t="s">
        <v>169</v>
      </c>
      <c r="D8" s="68">
        <v>3</v>
      </c>
      <c r="E8" s="70"/>
      <c r="F8" s="70"/>
      <c r="G8" s="69" t="s">
        <v>179</v>
      </c>
    </row>
    <row r="9" spans="1:7" ht="38.25" x14ac:dyDescent="0.2">
      <c r="A9" s="68">
        <v>5</v>
      </c>
      <c r="B9" s="69" t="s">
        <v>180</v>
      </c>
      <c r="C9" s="68" t="s">
        <v>169</v>
      </c>
      <c r="D9" s="68">
        <v>53</v>
      </c>
      <c r="E9" s="70"/>
      <c r="F9" s="70"/>
      <c r="G9" s="69">
        <v>0</v>
      </c>
    </row>
    <row r="10" spans="1:7" ht="63.75" x14ac:dyDescent="0.2">
      <c r="A10" s="68">
        <v>6</v>
      </c>
      <c r="B10" s="69" t="s">
        <v>181</v>
      </c>
      <c r="C10" s="68" t="s">
        <v>182</v>
      </c>
      <c r="D10" s="68">
        <v>2</v>
      </c>
      <c r="E10" s="70"/>
      <c r="F10" s="70"/>
      <c r="G10" s="69" t="s">
        <v>183</v>
      </c>
    </row>
    <row r="11" spans="1:7" ht="89.25" x14ac:dyDescent="0.2">
      <c r="A11" s="68">
        <v>7</v>
      </c>
      <c r="B11" s="69" t="s">
        <v>184</v>
      </c>
      <c r="C11" s="68" t="s">
        <v>182</v>
      </c>
      <c r="D11" s="68">
        <v>2</v>
      </c>
      <c r="E11" s="70"/>
      <c r="F11" s="70"/>
      <c r="G11" s="69" t="s">
        <v>183</v>
      </c>
    </row>
    <row r="12" spans="1:7" ht="25.5" x14ac:dyDescent="0.2">
      <c r="A12" s="68">
        <v>8</v>
      </c>
      <c r="B12" s="69" t="s">
        <v>185</v>
      </c>
      <c r="C12" s="68" t="s">
        <v>186</v>
      </c>
      <c r="D12" s="68">
        <v>18.420000000000002</v>
      </c>
      <c r="E12" s="70"/>
      <c r="F12" s="70"/>
      <c r="G12" s="69">
        <v>0</v>
      </c>
    </row>
    <row r="13" spans="1:7" ht="51" x14ac:dyDescent="0.2">
      <c r="A13" s="68">
        <v>9</v>
      </c>
      <c r="B13" s="69" t="s">
        <v>187</v>
      </c>
      <c r="C13" s="68" t="s">
        <v>169</v>
      </c>
      <c r="D13" s="68">
        <v>5</v>
      </c>
      <c r="E13" s="70"/>
      <c r="F13" s="70"/>
      <c r="G13" s="69" t="s">
        <v>188</v>
      </c>
    </row>
    <row r="14" spans="1:7" ht="51" x14ac:dyDescent="0.2">
      <c r="A14" s="68">
        <v>10</v>
      </c>
      <c r="B14" s="69" t="s">
        <v>189</v>
      </c>
      <c r="C14" s="68" t="s">
        <v>186</v>
      </c>
      <c r="D14" s="68">
        <v>6</v>
      </c>
      <c r="E14" s="70"/>
      <c r="F14" s="70"/>
      <c r="G14" s="69" t="s">
        <v>190</v>
      </c>
    </row>
    <row r="15" spans="1:7" ht="140.25" x14ac:dyDescent="0.2">
      <c r="A15" s="68">
        <v>11</v>
      </c>
      <c r="B15" s="69" t="s">
        <v>191</v>
      </c>
      <c r="C15" s="68" t="s">
        <v>192</v>
      </c>
      <c r="D15" s="68">
        <v>9</v>
      </c>
      <c r="E15" s="70"/>
      <c r="F15" s="70"/>
      <c r="G15" s="69"/>
    </row>
    <row r="16" spans="1:7" ht="38.25" x14ac:dyDescent="0.2">
      <c r="A16" s="68">
        <v>12</v>
      </c>
      <c r="B16" s="69" t="s">
        <v>193</v>
      </c>
      <c r="C16" s="68" t="s">
        <v>194</v>
      </c>
      <c r="D16" s="68">
        <v>180</v>
      </c>
      <c r="E16" s="70"/>
      <c r="F16" s="70"/>
      <c r="G16" s="69"/>
    </row>
    <row r="17" spans="1:7" ht="76.5" x14ac:dyDescent="0.2">
      <c r="A17" s="68">
        <v>13</v>
      </c>
      <c r="B17" s="69" t="s">
        <v>195</v>
      </c>
      <c r="C17" s="68" t="s">
        <v>196</v>
      </c>
      <c r="D17" s="68">
        <v>1</v>
      </c>
      <c r="E17" s="70"/>
      <c r="F17" s="70"/>
      <c r="G17" s="69" t="s">
        <v>197</v>
      </c>
    </row>
    <row r="18" spans="1:7" ht="51" x14ac:dyDescent="0.2">
      <c r="A18" s="68">
        <v>14</v>
      </c>
      <c r="B18" s="69" t="s">
        <v>198</v>
      </c>
      <c r="C18" s="68" t="s">
        <v>192</v>
      </c>
      <c r="D18" s="68">
        <v>254.77999999999997</v>
      </c>
      <c r="E18" s="70"/>
      <c r="F18" s="70"/>
      <c r="G18" s="69"/>
    </row>
    <row r="19" spans="1:7" ht="38.25" x14ac:dyDescent="0.2">
      <c r="A19" s="68">
        <v>15</v>
      </c>
      <c r="B19" s="69" t="s">
        <v>199</v>
      </c>
      <c r="C19" s="68" t="s">
        <v>200</v>
      </c>
      <c r="D19" s="68">
        <v>54</v>
      </c>
      <c r="E19" s="70"/>
      <c r="F19" s="70"/>
      <c r="G19" s="69"/>
    </row>
    <row r="20" spans="1:7" ht="25.5" x14ac:dyDescent="0.2">
      <c r="A20" s="68">
        <v>16</v>
      </c>
      <c r="B20" s="69" t="s">
        <v>201</v>
      </c>
      <c r="C20" s="68" t="s">
        <v>200</v>
      </c>
      <c r="D20" s="68">
        <v>2</v>
      </c>
      <c r="E20" s="70"/>
      <c r="F20" s="70"/>
      <c r="G20" s="69"/>
    </row>
    <row r="21" spans="1:7" x14ac:dyDescent="0.2">
      <c r="A21" s="68">
        <v>17</v>
      </c>
      <c r="B21" s="69" t="s">
        <v>202</v>
      </c>
      <c r="C21" s="68" t="s">
        <v>192</v>
      </c>
      <c r="D21" s="68">
        <v>509.55999999999995</v>
      </c>
      <c r="E21" s="70"/>
      <c r="F21" s="70"/>
      <c r="G21" s="69"/>
    </row>
    <row r="22" spans="1:7" x14ac:dyDescent="0.2">
      <c r="A22" s="68">
        <v>18</v>
      </c>
      <c r="B22" s="69" t="s">
        <v>203</v>
      </c>
      <c r="C22" s="68" t="s">
        <v>192</v>
      </c>
      <c r="D22" s="68">
        <v>1070.076</v>
      </c>
      <c r="E22" s="70"/>
      <c r="F22" s="70"/>
      <c r="G22" s="69"/>
    </row>
    <row r="23" spans="1:7" x14ac:dyDescent="0.2">
      <c r="A23" s="68">
        <v>19</v>
      </c>
      <c r="B23" s="69" t="s">
        <v>204</v>
      </c>
      <c r="C23" s="68" t="s">
        <v>12</v>
      </c>
      <c r="D23" s="68">
        <v>142.19</v>
      </c>
      <c r="E23" s="70"/>
      <c r="F23" s="70"/>
      <c r="G23" s="69"/>
    </row>
    <row r="24" spans="1:7" x14ac:dyDescent="0.2">
      <c r="A24" s="68">
        <v>20</v>
      </c>
      <c r="B24" s="69" t="s">
        <v>205</v>
      </c>
      <c r="C24" s="68" t="s">
        <v>12</v>
      </c>
      <c r="D24" s="68">
        <v>142.19</v>
      </c>
      <c r="E24" s="70"/>
      <c r="F24" s="70"/>
      <c r="G24" s="69"/>
    </row>
    <row r="25" spans="1:7" x14ac:dyDescent="0.2">
      <c r="A25" s="68">
        <v>21</v>
      </c>
      <c r="B25" s="69" t="s">
        <v>206</v>
      </c>
      <c r="C25" s="68" t="s">
        <v>25</v>
      </c>
      <c r="D25" s="68">
        <v>127.38999999999999</v>
      </c>
      <c r="E25" s="70"/>
      <c r="F25" s="70"/>
      <c r="G25" s="69"/>
    </row>
    <row r="26" spans="1:7" ht="25.5" x14ac:dyDescent="0.2">
      <c r="A26" s="68">
        <v>22</v>
      </c>
      <c r="B26" s="69" t="s">
        <v>207</v>
      </c>
      <c r="C26" s="68" t="s">
        <v>25</v>
      </c>
      <c r="D26" s="68">
        <v>127.38999999999999</v>
      </c>
      <c r="E26" s="70"/>
      <c r="F26" s="70"/>
      <c r="G26" s="69"/>
    </row>
    <row r="27" spans="1:7" ht="30" x14ac:dyDescent="0.25">
      <c r="A27" s="68" t="s">
        <v>35</v>
      </c>
      <c r="B27" s="71" t="s">
        <v>167</v>
      </c>
      <c r="C27" s="72"/>
      <c r="D27" s="73"/>
      <c r="E27" s="74" t="s">
        <v>172</v>
      </c>
      <c r="F27" s="75"/>
      <c r="G27" s="69"/>
    </row>
    <row r="28" spans="1:7" x14ac:dyDescent="0.2">
      <c r="A28" s="68"/>
      <c r="B28" s="69" t="s">
        <v>35</v>
      </c>
      <c r="C28" s="72"/>
      <c r="D28" s="73"/>
      <c r="E28" s="76"/>
      <c r="F28" s="73"/>
      <c r="G28" s="69"/>
    </row>
    <row r="29" spans="1:7" ht="15" x14ac:dyDescent="0.25">
      <c r="A29" s="62" t="s">
        <v>208</v>
      </c>
      <c r="B29" s="67"/>
      <c r="C29" s="64"/>
      <c r="D29" s="65"/>
      <c r="E29" s="66"/>
      <c r="F29" s="65"/>
      <c r="G29" s="67"/>
    </row>
    <row r="30" spans="1:7" ht="30" x14ac:dyDescent="0.25">
      <c r="A30" s="62" t="s">
        <v>209</v>
      </c>
      <c r="B30" s="67" t="s">
        <v>210</v>
      </c>
      <c r="C30" s="64" t="s">
        <v>169</v>
      </c>
      <c r="D30" s="65" t="s">
        <v>211</v>
      </c>
      <c r="E30" s="66" t="s">
        <v>212</v>
      </c>
      <c r="F30" s="65" t="s">
        <v>213</v>
      </c>
      <c r="G30" s="67" t="s">
        <v>173</v>
      </c>
    </row>
    <row r="31" spans="1:7" x14ac:dyDescent="0.2">
      <c r="A31" s="68" t="s">
        <v>35</v>
      </c>
      <c r="B31" s="69" t="s">
        <v>214</v>
      </c>
      <c r="C31" s="72"/>
      <c r="D31" s="73"/>
      <c r="E31" s="76"/>
      <c r="F31" s="73"/>
      <c r="G31" s="69"/>
    </row>
    <row r="32" spans="1:7" x14ac:dyDescent="0.2">
      <c r="A32" s="68">
        <v>1</v>
      </c>
      <c r="B32" s="69" t="s">
        <v>215</v>
      </c>
      <c r="C32" s="72" t="s">
        <v>12</v>
      </c>
      <c r="D32" s="73">
        <v>140</v>
      </c>
      <c r="E32" s="76"/>
      <c r="F32" s="73"/>
      <c r="G32" s="69"/>
    </row>
    <row r="33" spans="1:7" ht="25.5" x14ac:dyDescent="0.2">
      <c r="A33" s="68">
        <v>2</v>
      </c>
      <c r="B33" s="69" t="s">
        <v>216</v>
      </c>
      <c r="C33" s="72" t="s">
        <v>12</v>
      </c>
      <c r="D33" s="73">
        <v>192.006</v>
      </c>
      <c r="E33" s="76"/>
      <c r="F33" s="73"/>
      <c r="G33" s="69"/>
    </row>
    <row r="34" spans="1:7" ht="45" x14ac:dyDescent="0.25">
      <c r="A34" s="68" t="s">
        <v>35</v>
      </c>
      <c r="B34" s="71" t="s">
        <v>217</v>
      </c>
      <c r="C34" s="77"/>
      <c r="D34" s="75"/>
      <c r="E34" s="74" t="s">
        <v>218</v>
      </c>
      <c r="F34" s="75"/>
      <c r="G34" s="69"/>
    </row>
    <row r="35" spans="1:7" ht="15" x14ac:dyDescent="0.25">
      <c r="A35" s="68" t="s">
        <v>35</v>
      </c>
      <c r="B35" s="71" t="s">
        <v>219</v>
      </c>
      <c r="C35" s="77"/>
      <c r="D35" s="75"/>
      <c r="E35" s="74"/>
      <c r="F35" s="75"/>
      <c r="G35" s="69"/>
    </row>
    <row r="36" spans="1:7" ht="25.5" x14ac:dyDescent="0.2">
      <c r="A36" s="68">
        <v>3</v>
      </c>
      <c r="B36" s="69" t="s">
        <v>220</v>
      </c>
      <c r="C36" s="72" t="s">
        <v>12</v>
      </c>
      <c r="D36" s="73">
        <v>192.006</v>
      </c>
      <c r="E36" s="76"/>
      <c r="F36" s="73"/>
      <c r="G36" s="69"/>
    </row>
    <row r="37" spans="1:7" ht="25.5" x14ac:dyDescent="0.2">
      <c r="A37" s="68">
        <v>4</v>
      </c>
      <c r="B37" s="69" t="s">
        <v>221</v>
      </c>
      <c r="C37" s="72" t="s">
        <v>25</v>
      </c>
      <c r="D37" s="73">
        <v>320.01</v>
      </c>
      <c r="E37" s="76"/>
      <c r="F37" s="73"/>
      <c r="G37" s="69"/>
    </row>
    <row r="38" spans="1:7" x14ac:dyDescent="0.2">
      <c r="A38" s="68">
        <v>5</v>
      </c>
      <c r="B38" s="69" t="s">
        <v>222</v>
      </c>
      <c r="C38" s="72" t="s">
        <v>25</v>
      </c>
      <c r="D38" s="73">
        <v>315.9135</v>
      </c>
      <c r="E38" s="76"/>
      <c r="F38" s="73"/>
      <c r="G38" s="69"/>
    </row>
    <row r="39" spans="1:7" ht="25.5" x14ac:dyDescent="0.2">
      <c r="A39" s="68">
        <v>6</v>
      </c>
      <c r="B39" s="69" t="s">
        <v>223</v>
      </c>
      <c r="C39" s="72" t="s">
        <v>27</v>
      </c>
      <c r="D39" s="73">
        <v>192.006</v>
      </c>
      <c r="E39" s="76"/>
      <c r="F39" s="73"/>
      <c r="G39" s="69"/>
    </row>
    <row r="40" spans="1:7" ht="25.5" x14ac:dyDescent="0.2">
      <c r="A40" s="68">
        <v>7</v>
      </c>
      <c r="B40" s="69" t="s">
        <v>207</v>
      </c>
      <c r="C40" s="72" t="s">
        <v>224</v>
      </c>
      <c r="D40" s="73">
        <v>320.01</v>
      </c>
      <c r="E40" s="76"/>
      <c r="F40" s="73"/>
      <c r="G40" s="69"/>
    </row>
    <row r="41" spans="1:7" ht="51" x14ac:dyDescent="0.2">
      <c r="A41" s="68">
        <v>8</v>
      </c>
      <c r="B41" s="69" t="s">
        <v>225</v>
      </c>
      <c r="C41" s="72" t="s">
        <v>186</v>
      </c>
      <c r="D41" s="73">
        <v>320.01</v>
      </c>
      <c r="E41" s="76"/>
      <c r="F41" s="73"/>
      <c r="G41" s="69"/>
    </row>
    <row r="42" spans="1:7" ht="45" x14ac:dyDescent="0.25">
      <c r="A42" s="68" t="s">
        <v>35</v>
      </c>
      <c r="B42" s="71" t="s">
        <v>217</v>
      </c>
      <c r="C42" s="77" t="s">
        <v>35</v>
      </c>
      <c r="D42" s="75"/>
      <c r="E42" s="78" t="s">
        <v>226</v>
      </c>
      <c r="F42" s="75"/>
      <c r="G42" s="69"/>
    </row>
    <row r="43" spans="1:7" ht="30" x14ac:dyDescent="0.25">
      <c r="A43" s="68"/>
      <c r="B43" s="71" t="s">
        <v>208</v>
      </c>
      <c r="C43" s="77"/>
      <c r="D43" s="75"/>
      <c r="E43" s="78"/>
      <c r="F43" s="75"/>
      <c r="G43" s="69"/>
    </row>
    <row r="44" spans="1:7" ht="15" x14ac:dyDescent="0.25">
      <c r="A44" s="62" t="s">
        <v>227</v>
      </c>
      <c r="B44" s="67"/>
      <c r="C44" s="64"/>
      <c r="D44" s="65"/>
      <c r="E44" s="66" t="s">
        <v>35</v>
      </c>
      <c r="F44" s="65" t="s">
        <v>35</v>
      </c>
      <c r="G44" s="67"/>
    </row>
    <row r="45" spans="1:7" ht="30" x14ac:dyDescent="0.25">
      <c r="A45" s="62" t="s">
        <v>209</v>
      </c>
      <c r="B45" s="67" t="s">
        <v>210</v>
      </c>
      <c r="C45" s="64" t="s">
        <v>169</v>
      </c>
      <c r="D45" s="65" t="s">
        <v>211</v>
      </c>
      <c r="E45" s="66" t="s">
        <v>212</v>
      </c>
      <c r="F45" s="65" t="s">
        <v>213</v>
      </c>
      <c r="G45" s="67" t="s">
        <v>173</v>
      </c>
    </row>
    <row r="46" spans="1:7" ht="15" x14ac:dyDescent="0.25">
      <c r="A46" s="68" t="s">
        <v>35</v>
      </c>
      <c r="B46" s="71" t="s">
        <v>214</v>
      </c>
      <c r="C46" s="77"/>
      <c r="D46" s="75"/>
      <c r="E46" s="74"/>
      <c r="F46" s="75"/>
      <c r="G46" s="69"/>
    </row>
    <row r="47" spans="1:7" x14ac:dyDescent="0.2">
      <c r="A47" s="68">
        <v>1</v>
      </c>
      <c r="B47" s="69" t="s">
        <v>215</v>
      </c>
      <c r="C47" s="72" t="s">
        <v>12</v>
      </c>
      <c r="D47" s="73">
        <v>51.6</v>
      </c>
      <c r="E47" s="76"/>
      <c r="F47" s="73"/>
      <c r="G47" s="69"/>
    </row>
    <row r="48" spans="1:7" ht="25.5" x14ac:dyDescent="0.2">
      <c r="A48" s="68">
        <v>2</v>
      </c>
      <c r="B48" s="69" t="s">
        <v>216</v>
      </c>
      <c r="C48" s="72" t="s">
        <v>12</v>
      </c>
      <c r="D48" s="73">
        <v>51.6</v>
      </c>
      <c r="E48" s="76"/>
      <c r="F48" s="73"/>
      <c r="G48" s="69"/>
    </row>
    <row r="49" spans="1:7" ht="45" x14ac:dyDescent="0.25">
      <c r="A49" s="68" t="s">
        <v>35</v>
      </c>
      <c r="B49" s="71" t="s">
        <v>217</v>
      </c>
      <c r="C49" s="77"/>
      <c r="D49" s="75"/>
      <c r="E49" s="78" t="s">
        <v>218</v>
      </c>
      <c r="F49" s="75"/>
      <c r="G49" s="69"/>
    </row>
    <row r="50" spans="1:7" ht="15" x14ac:dyDescent="0.25">
      <c r="A50" s="68" t="s">
        <v>35</v>
      </c>
      <c r="B50" s="71" t="s">
        <v>219</v>
      </c>
      <c r="C50" s="77"/>
      <c r="D50" s="75"/>
      <c r="E50" s="74"/>
      <c r="F50" s="75"/>
      <c r="G50" s="69"/>
    </row>
    <row r="51" spans="1:7" ht="25.5" x14ac:dyDescent="0.2">
      <c r="A51" s="68">
        <v>3</v>
      </c>
      <c r="B51" s="69" t="s">
        <v>220</v>
      </c>
      <c r="C51" s="72" t="s">
        <v>12</v>
      </c>
      <c r="D51" s="73">
        <v>51.6</v>
      </c>
      <c r="E51" s="76"/>
      <c r="F51" s="73"/>
      <c r="G51" s="69"/>
    </row>
    <row r="52" spans="1:7" x14ac:dyDescent="0.2">
      <c r="A52" s="68">
        <v>4</v>
      </c>
      <c r="B52" s="69" t="s">
        <v>222</v>
      </c>
      <c r="C52" s="72" t="s">
        <v>25</v>
      </c>
      <c r="D52" s="73">
        <v>164</v>
      </c>
      <c r="E52" s="76"/>
      <c r="F52" s="73"/>
      <c r="G52" s="69"/>
    </row>
    <row r="53" spans="1:7" ht="51" x14ac:dyDescent="0.2">
      <c r="A53" s="68">
        <v>5</v>
      </c>
      <c r="B53" s="69" t="s">
        <v>228</v>
      </c>
      <c r="C53" s="72" t="s">
        <v>186</v>
      </c>
      <c r="D53" s="73">
        <v>2.44</v>
      </c>
      <c r="E53" s="76"/>
      <c r="F53" s="73"/>
      <c r="G53" s="69"/>
    </row>
    <row r="54" spans="1:7" ht="45" x14ac:dyDescent="0.25">
      <c r="A54" s="68" t="s">
        <v>35</v>
      </c>
      <c r="B54" s="71" t="s">
        <v>217</v>
      </c>
      <c r="C54" s="77"/>
      <c r="D54" s="75"/>
      <c r="E54" s="78" t="s">
        <v>226</v>
      </c>
      <c r="F54" s="75"/>
      <c r="G54" s="69"/>
    </row>
    <row r="55" spans="1:7" ht="30" x14ac:dyDescent="0.25">
      <c r="A55" s="68"/>
      <c r="B55" s="71" t="s">
        <v>227</v>
      </c>
      <c r="C55" s="77"/>
      <c r="D55" s="75"/>
      <c r="E55" s="74"/>
      <c r="F55" s="75"/>
      <c r="G55" s="69"/>
    </row>
    <row r="56" spans="1:7" ht="15" x14ac:dyDescent="0.2">
      <c r="A56" s="62" t="s">
        <v>229</v>
      </c>
      <c r="B56" s="63"/>
      <c r="C56" s="79"/>
      <c r="D56" s="80"/>
      <c r="E56" s="81" t="s">
        <v>35</v>
      </c>
      <c r="F56" s="80" t="s">
        <v>35</v>
      </c>
      <c r="G56" s="63"/>
    </row>
    <row r="57" spans="1:7" ht="30" x14ac:dyDescent="0.25">
      <c r="A57" s="62" t="s">
        <v>209</v>
      </c>
      <c r="B57" s="67" t="s">
        <v>210</v>
      </c>
      <c r="C57" s="64" t="s">
        <v>169</v>
      </c>
      <c r="D57" s="65" t="s">
        <v>211</v>
      </c>
      <c r="E57" s="66" t="s">
        <v>212</v>
      </c>
      <c r="F57" s="65" t="s">
        <v>213</v>
      </c>
      <c r="G57" s="62" t="s">
        <v>173</v>
      </c>
    </row>
    <row r="58" spans="1:7" ht="15" x14ac:dyDescent="0.25">
      <c r="A58" s="82" t="s">
        <v>35</v>
      </c>
      <c r="B58" s="83" t="s">
        <v>214</v>
      </c>
      <c r="C58" s="84"/>
      <c r="D58" s="85"/>
      <c r="E58" s="86"/>
      <c r="F58" s="85"/>
      <c r="G58" s="87">
        <v>0</v>
      </c>
    </row>
    <row r="59" spans="1:7" x14ac:dyDescent="0.2">
      <c r="A59" s="82">
        <v>1</v>
      </c>
      <c r="B59" s="88" t="s">
        <v>215</v>
      </c>
      <c r="C59" s="89" t="s">
        <v>12</v>
      </c>
      <c r="D59" s="90">
        <v>140</v>
      </c>
      <c r="E59" s="91"/>
      <c r="F59" s="90"/>
      <c r="G59" s="82">
        <v>0</v>
      </c>
    </row>
    <row r="60" spans="1:7" ht="25.5" x14ac:dyDescent="0.2">
      <c r="A60" s="82">
        <v>2</v>
      </c>
      <c r="B60" s="88" t="s">
        <v>216</v>
      </c>
      <c r="C60" s="89" t="s">
        <v>12</v>
      </c>
      <c r="D60" s="90">
        <v>140</v>
      </c>
      <c r="E60" s="91"/>
      <c r="F60" s="90"/>
      <c r="G60" s="69"/>
    </row>
    <row r="61" spans="1:7" ht="45" x14ac:dyDescent="0.25">
      <c r="A61" s="82" t="s">
        <v>35</v>
      </c>
      <c r="B61" s="83" t="s">
        <v>217</v>
      </c>
      <c r="C61" s="84"/>
      <c r="D61" s="85"/>
      <c r="E61" s="86" t="s">
        <v>218</v>
      </c>
      <c r="F61" s="85"/>
      <c r="G61" s="69"/>
    </row>
    <row r="62" spans="1:7" ht="15" x14ac:dyDescent="0.25">
      <c r="A62" s="82" t="s">
        <v>35</v>
      </c>
      <c r="B62" s="83" t="s">
        <v>219</v>
      </c>
      <c r="C62" s="84"/>
      <c r="D62" s="85"/>
      <c r="E62" s="86" t="s">
        <v>35</v>
      </c>
      <c r="F62" s="85" t="s">
        <v>35</v>
      </c>
      <c r="G62" s="69"/>
    </row>
    <row r="63" spans="1:7" ht="114.75" x14ac:dyDescent="0.2">
      <c r="A63" s="82">
        <v>3</v>
      </c>
      <c r="B63" s="88" t="s">
        <v>220</v>
      </c>
      <c r="C63" s="89" t="s">
        <v>12</v>
      </c>
      <c r="D63" s="90">
        <v>140</v>
      </c>
      <c r="E63" s="91"/>
      <c r="F63" s="90"/>
      <c r="G63" s="69" t="s">
        <v>230</v>
      </c>
    </row>
    <row r="64" spans="1:7" ht="25.5" x14ac:dyDescent="0.2">
      <c r="A64" s="82">
        <v>4</v>
      </c>
      <c r="B64" s="88" t="s">
        <v>221</v>
      </c>
      <c r="C64" s="89" t="s">
        <v>25</v>
      </c>
      <c r="D64" s="90">
        <v>140</v>
      </c>
      <c r="E64" s="91"/>
      <c r="F64" s="90"/>
      <c r="G64" s="69"/>
    </row>
    <row r="65" spans="1:7" x14ac:dyDescent="0.2">
      <c r="A65" s="82">
        <v>5</v>
      </c>
      <c r="B65" s="88" t="s">
        <v>222</v>
      </c>
      <c r="C65" s="89" t="s">
        <v>169</v>
      </c>
      <c r="D65" s="90">
        <v>57</v>
      </c>
      <c r="E65" s="91"/>
      <c r="F65" s="90"/>
      <c r="G65" s="69"/>
    </row>
    <row r="66" spans="1:7" ht="25.5" x14ac:dyDescent="0.2">
      <c r="A66" s="82">
        <v>6</v>
      </c>
      <c r="B66" s="88" t="s">
        <v>223</v>
      </c>
      <c r="C66" s="89" t="s">
        <v>27</v>
      </c>
      <c r="D66" s="90">
        <v>140</v>
      </c>
      <c r="E66" s="91"/>
      <c r="F66" s="90"/>
      <c r="G66" s="69"/>
    </row>
    <row r="67" spans="1:7" ht="25.5" x14ac:dyDescent="0.2">
      <c r="A67" s="82">
        <v>7</v>
      </c>
      <c r="B67" s="88" t="s">
        <v>207</v>
      </c>
      <c r="C67" s="89" t="s">
        <v>224</v>
      </c>
      <c r="D67" s="90">
        <v>140</v>
      </c>
      <c r="E67" s="91"/>
      <c r="F67" s="90"/>
      <c r="G67" s="69"/>
    </row>
    <row r="68" spans="1:7" ht="51" x14ac:dyDescent="0.2">
      <c r="A68" s="82">
        <v>8</v>
      </c>
      <c r="B68" s="88" t="s">
        <v>231</v>
      </c>
      <c r="C68" s="89" t="s">
        <v>186</v>
      </c>
      <c r="D68" s="90">
        <v>140</v>
      </c>
      <c r="E68" s="91"/>
      <c r="F68" s="90"/>
      <c r="G68" s="69"/>
    </row>
    <row r="69" spans="1:7" s="44" customFormat="1" ht="45" x14ac:dyDescent="0.25">
      <c r="A69" s="82" t="s">
        <v>35</v>
      </c>
      <c r="B69" s="83" t="s">
        <v>217</v>
      </c>
      <c r="C69" s="84"/>
      <c r="D69" s="85"/>
      <c r="E69" s="86" t="s">
        <v>226</v>
      </c>
      <c r="F69" s="85"/>
      <c r="G69" s="69"/>
    </row>
    <row r="70" spans="1:7" ht="15" x14ac:dyDescent="0.25">
      <c r="A70" s="82"/>
      <c r="B70" s="83" t="s">
        <v>229</v>
      </c>
      <c r="C70" s="84"/>
      <c r="D70" s="85"/>
      <c r="E70" s="86" t="s">
        <v>35</v>
      </c>
      <c r="F70" s="85"/>
      <c r="G70" s="69"/>
    </row>
    <row r="71" spans="1:7" x14ac:dyDescent="0.2">
      <c r="A71" s="82"/>
      <c r="B71" s="88"/>
      <c r="C71" s="89"/>
      <c r="D71" s="90"/>
      <c r="E71" s="91" t="s">
        <v>35</v>
      </c>
      <c r="F71" s="90" t="s">
        <v>35</v>
      </c>
      <c r="G71" s="69"/>
    </row>
    <row r="72" spans="1:7" ht="15" x14ac:dyDescent="0.2">
      <c r="A72" s="62" t="s">
        <v>232</v>
      </c>
      <c r="B72" s="63"/>
      <c r="C72" s="79"/>
      <c r="D72" s="80"/>
      <c r="E72" s="81" t="s">
        <v>35</v>
      </c>
      <c r="F72" s="80" t="s">
        <v>35</v>
      </c>
      <c r="G72" s="63"/>
    </row>
    <row r="73" spans="1:7" ht="30" x14ac:dyDescent="0.25">
      <c r="A73" s="62" t="s">
        <v>209</v>
      </c>
      <c r="B73" s="67" t="s">
        <v>210</v>
      </c>
      <c r="C73" s="64" t="s">
        <v>169</v>
      </c>
      <c r="D73" s="65" t="s">
        <v>211</v>
      </c>
      <c r="E73" s="66" t="s">
        <v>212</v>
      </c>
      <c r="F73" s="65" t="s">
        <v>213</v>
      </c>
      <c r="G73" s="62" t="s">
        <v>173</v>
      </c>
    </row>
    <row r="74" spans="1:7" ht="38.25" x14ac:dyDescent="0.2">
      <c r="A74" s="82">
        <v>1</v>
      </c>
      <c r="B74" s="88" t="s">
        <v>240</v>
      </c>
      <c r="C74" s="89" t="s">
        <v>169</v>
      </c>
      <c r="D74" s="90">
        <v>1</v>
      </c>
      <c r="E74" s="91"/>
      <c r="F74" s="90"/>
      <c r="G74" s="69"/>
    </row>
    <row r="75" spans="1:7" ht="63.75" x14ac:dyDescent="0.2">
      <c r="A75" s="82">
        <v>2</v>
      </c>
      <c r="B75" s="88" t="s">
        <v>241</v>
      </c>
      <c r="C75" s="89" t="s">
        <v>169</v>
      </c>
      <c r="D75" s="90">
        <v>1</v>
      </c>
      <c r="E75" s="91"/>
      <c r="F75" s="90"/>
      <c r="G75" s="69"/>
    </row>
    <row r="76" spans="1:7" ht="30" x14ac:dyDescent="0.25">
      <c r="A76" s="82"/>
      <c r="B76" s="83" t="s">
        <v>232</v>
      </c>
      <c r="C76" s="89"/>
      <c r="D76" s="90"/>
      <c r="E76" s="91"/>
      <c r="F76" s="85"/>
      <c r="G76" s="69"/>
    </row>
    <row r="77" spans="1:7" ht="15" x14ac:dyDescent="0.25">
      <c r="A77" s="92"/>
      <c r="B77" s="93" t="s">
        <v>233</v>
      </c>
      <c r="C77" s="94"/>
      <c r="D77" s="95"/>
      <c r="E77" s="96">
        <v>0</v>
      </c>
      <c r="F77" s="97"/>
      <c r="G77" s="98"/>
    </row>
    <row r="78" spans="1:7" x14ac:dyDescent="0.2">
      <c r="A78" s="68"/>
      <c r="B78" s="69"/>
      <c r="C78" s="72"/>
      <c r="D78" s="73"/>
      <c r="E78" s="76"/>
      <c r="F78" s="73"/>
      <c r="G78" s="69"/>
    </row>
    <row r="93" spans="2:2" ht="67.150000000000006" customHeight="1" x14ac:dyDescent="0.2"/>
    <row r="94" spans="2:2" ht="25.5" x14ac:dyDescent="0.2">
      <c r="B94" s="101" t="s">
        <v>234</v>
      </c>
    </row>
    <row r="97" spans="7:7" x14ac:dyDescent="0.2">
      <c r="G97" s="101" t="s">
        <v>235</v>
      </c>
    </row>
  </sheetData>
  <pageMargins left="0.70866141732283472" right="0.70866141732283472" top="0.74803149606299213" bottom="0.74803149606299213" header="0.31496062992125984" footer="0.31496062992125984"/>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Partida 1 Edificio Bibliteca</vt:lpstr>
      <vt:lpstr>Partida 2. Edif Cafeteria </vt:lpstr>
      <vt:lpstr>Partida 3 Cerca Perimetral</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PALMA</dc:creator>
  <cp:keywords/>
  <dc:description/>
  <cp:lastModifiedBy>ASESORIA LEGAL</cp:lastModifiedBy>
  <cp:revision/>
  <cp:lastPrinted>2018-09-27T17:02:57Z</cp:lastPrinted>
  <dcterms:created xsi:type="dcterms:W3CDTF">2002-04-19T19:22:01Z</dcterms:created>
  <dcterms:modified xsi:type="dcterms:W3CDTF">2018-09-27T17:03:23Z</dcterms:modified>
  <cp:category/>
  <cp:contentStatus/>
</cp:coreProperties>
</file>