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de\OneDrive\Escritorio\REPARACIONES DE PALCOS 18 JULIO\"/>
    </mc:Choice>
  </mc:AlternateContent>
  <xr:revisionPtr revIDLastSave="0" documentId="13_ncr:1_{75E32EC7-AD48-4B8E-AA51-78914C4AB3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A DE CANTIDADES" sheetId="1" r:id="rId1"/>
    <sheet name="CRONOGRAMA DE ACTIVIDADES" sheetId="4" r:id="rId2"/>
  </sheets>
  <externalReferences>
    <externalReference r:id="rId3"/>
  </externalReferences>
  <definedNames>
    <definedName name="_xlnm.Print_Area" localSheetId="1">'CRONOGRAMA DE ACTIVIDADES'!$A$1:$G$27</definedName>
    <definedName name="_xlnm.Print_Area" localSheetId="0">'LISTA DE CANTIDADES'!$A$1:$F$97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F85" i="1"/>
  <c r="F80" i="1"/>
  <c r="F81" i="1"/>
  <c r="F82" i="1"/>
  <c r="F79" i="1"/>
  <c r="F76" i="1"/>
  <c r="F75" i="1"/>
  <c r="F72" i="1"/>
  <c r="F62" i="1"/>
  <c r="F63" i="1"/>
  <c r="F64" i="1"/>
  <c r="F65" i="1"/>
  <c r="F66" i="1"/>
  <c r="F67" i="1"/>
  <c r="F68" i="1"/>
  <c r="F69" i="1"/>
  <c r="F61" i="1"/>
  <c r="F51" i="1"/>
  <c r="F52" i="1"/>
  <c r="F53" i="1"/>
  <c r="F54" i="1"/>
  <c r="F55" i="1"/>
  <c r="F56" i="1"/>
  <c r="F57" i="1"/>
  <c r="F50" i="1"/>
  <c r="F45" i="1"/>
  <c r="F38" i="1"/>
  <c r="F39" i="1"/>
  <c r="F40" i="1"/>
  <c r="F41" i="1"/>
  <c r="F42" i="1"/>
  <c r="F37" i="1"/>
  <c r="F34" i="1"/>
  <c r="F30" i="1"/>
  <c r="F31" i="1"/>
  <c r="F29" i="1"/>
  <c r="F25" i="1"/>
  <c r="F26" i="1"/>
  <c r="F24" i="1"/>
  <c r="F16" i="1"/>
  <c r="F17" i="1"/>
  <c r="F18" i="1"/>
  <c r="F19" i="1"/>
  <c r="F20" i="1"/>
  <c r="F21" i="1"/>
  <c r="F15" i="1"/>
  <c r="F11" i="1"/>
  <c r="F12" i="1"/>
  <c r="F10" i="1"/>
  <c r="F43" i="1" l="1"/>
  <c r="F86" i="1"/>
  <c r="D58" i="1"/>
  <c r="F58" i="1" s="1"/>
  <c r="F73" i="1"/>
  <c r="F77" i="1" l="1"/>
  <c r="F32" i="1"/>
  <c r="F27" i="1"/>
  <c r="F59" i="1" l="1"/>
  <c r="F83" i="1" l="1"/>
  <c r="F70" i="1" l="1"/>
  <c r="F87" i="1" s="1"/>
  <c r="F46" i="1" l="1"/>
  <c r="F35" i="1"/>
  <c r="F13" i="1" l="1"/>
  <c r="F22" i="1"/>
  <c r="F47" i="1" s="1"/>
  <c r="F88" i="1" s="1"/>
</calcChain>
</file>

<file path=xl/sharedStrings.xml><?xml version="1.0" encoding="utf-8"?>
<sst xmlns="http://schemas.openxmlformats.org/spreadsheetml/2006/main" count="167" uniqueCount="93">
  <si>
    <t>COMISION NACIONAL DE DEPORTES, EDUCACION FISICA Y RECREACION (CONDEPOR)</t>
  </si>
  <si>
    <t>PROYECTO "RESTAURACION DE BUTACAS DE PALCO, ESTADIO NACIONAL"</t>
  </si>
  <si>
    <t>PRESUPUESTO BASE PARA PROYECTO: REPARACION EN PALCOS DE ESTADIO NACIONAL CHELATO UCLES</t>
  </si>
  <si>
    <t xml:space="preserve">PROYECTO DE REPARACION </t>
  </si>
  <si>
    <t>ITEM</t>
  </si>
  <si>
    <t>CONCEPTO</t>
  </si>
  <si>
    <t>UNIDAD</t>
  </si>
  <si>
    <t>CANTIDAD</t>
  </si>
  <si>
    <t>PRECIO</t>
  </si>
  <si>
    <t>SUB TOTAL</t>
  </si>
  <si>
    <t>HIDROSANITARIOS</t>
  </si>
  <si>
    <t>Suministro e instalacion de accesorios en tanque de inodoro</t>
  </si>
  <si>
    <t>Unidad</t>
  </si>
  <si>
    <t>Suministro e instalacion de tapadera de inodoro</t>
  </si>
  <si>
    <t>Suministro e Instalacion de divisiones metalicas en urinarios</t>
  </si>
  <si>
    <t>Desmontaje de Lavamanos</t>
  </si>
  <si>
    <t>Suministro e Instalacion de Lavamanos</t>
  </si>
  <si>
    <t>Suministro e instalacion de grifo y trampa de lavamanos</t>
  </si>
  <si>
    <t>Suministro e instalacion de valvula de urinario</t>
  </si>
  <si>
    <t>CIELO FALSO, PISO Y PUERTAS</t>
  </si>
  <si>
    <t>Suministro e instalacion de puertas Termoformada</t>
  </si>
  <si>
    <t>Desmontaje , reparacion e instalacion  de puerta</t>
  </si>
  <si>
    <t>Suministro e instalacion de contramarcos</t>
  </si>
  <si>
    <t xml:space="preserve">instalacion de llavin </t>
  </si>
  <si>
    <t>Refuerzo en barras de miniBar</t>
  </si>
  <si>
    <t>Suministro e instalacion de plywood en piso</t>
  </si>
  <si>
    <t>m2</t>
  </si>
  <si>
    <t>Desmontaje de cielo falso de tablayeso</t>
  </si>
  <si>
    <t>Suministro e instalacion de tabla yeso en cielo falso</t>
  </si>
  <si>
    <t>Acarreo de desperdicio</t>
  </si>
  <si>
    <t>m3</t>
  </si>
  <si>
    <t>BUTACAS</t>
  </si>
  <si>
    <t>Reparacion de butacas</t>
  </si>
  <si>
    <t>Ajuste y fijacion de butacas</t>
  </si>
  <si>
    <t>Champuseado de butacas</t>
  </si>
  <si>
    <t>ACABADOS</t>
  </si>
  <si>
    <t>Pintura en Paredes a Base de Agua Lavable Mate, Gama Alta</t>
  </si>
  <si>
    <t>Pintura en Puertas</t>
  </si>
  <si>
    <t>Pintura en cielo de tablayeso</t>
  </si>
  <si>
    <t>ILUMINACION</t>
  </si>
  <si>
    <t>Suministro e instalacion de luminaria tipo Led</t>
  </si>
  <si>
    <t>OBRAS COMPLEMENTARIAS</t>
  </si>
  <si>
    <t>Limpieza final</t>
  </si>
  <si>
    <t>TOTAL</t>
  </si>
  <si>
    <t>DEMOLICIONES</t>
  </si>
  <si>
    <t>Desmontaje de paredes tabla yeso, plywood, madera</t>
  </si>
  <si>
    <t xml:space="preserve">Desmontaje de puertas </t>
  </si>
  <si>
    <t>Desmontaje de butacas</t>
  </si>
  <si>
    <t>Desmontaje de instalaciones electricas</t>
  </si>
  <si>
    <t>Global</t>
  </si>
  <si>
    <t>Suministro e instalacion de butacas</t>
  </si>
  <si>
    <t>Demolicion de pared de bloque de concreto para boquete de ventana</t>
  </si>
  <si>
    <t>ml</t>
  </si>
  <si>
    <t>Desmontaje de estructura de estructura de tarima</t>
  </si>
  <si>
    <t>Rotulacion (#palco, salidas de emergencia)</t>
  </si>
  <si>
    <t>Suministro e instalacion de Cortina metalica microperforada</t>
  </si>
  <si>
    <t xml:space="preserve">Desmontaje de cielo falso </t>
  </si>
  <si>
    <t>Suministro e instalacion de tarima metalico, tubo estructural 1"x2" cada 60cm, pintura anticorrosiva</t>
  </si>
  <si>
    <t>Desmontaje de ventanas</t>
  </si>
  <si>
    <t>Acarreo y botado de desperdicios</t>
  </si>
  <si>
    <t>Pared de Tabla Yeso, de 4", h=2.50m, estructura metalica</t>
  </si>
  <si>
    <t>Tallado de boquete, max=0.25m</t>
  </si>
  <si>
    <t>Unidas</t>
  </si>
  <si>
    <t>Suministro e instalacion de Interruptores (incluye conductividad)</t>
  </si>
  <si>
    <t>Suministro e instalaciones de tomacorriente doble polarizado (incluye conductividad)</t>
  </si>
  <si>
    <t>Suministro e instalaciones de Panel de control (mas conductividad y accesorios)</t>
  </si>
  <si>
    <t>Suministro e instalacion de Barandal metalico con repisa, H=90cms</t>
  </si>
  <si>
    <t>Suministro e instalacion de Ventana de 1.10 x 1.00 m, vidrio fijo</t>
  </si>
  <si>
    <t>#</t>
  </si>
  <si>
    <t>Suministro e instalacion de SPC en piso (alto trafico)</t>
  </si>
  <si>
    <t>Suministro e instalacion de puertas metalicas corredizas tipo granero</t>
  </si>
  <si>
    <t>Suministro e instalacion de PVC en cielo falso color blanco</t>
  </si>
  <si>
    <t>Pintura en Paredes a Base de Agua Lavable zatinada, Gama Alta</t>
  </si>
  <si>
    <t>Suministro e instalacion de luminaria tipo Spot 18w(incluye conductividad)</t>
  </si>
  <si>
    <t>A. PALCOS NIVEL 2 Y NIVEL 3</t>
  </si>
  <si>
    <t>B. PALCOS SILLA</t>
  </si>
  <si>
    <t>Sub Total</t>
  </si>
  <si>
    <t>Nombre de la Empresa</t>
  </si>
  <si>
    <t>Firma y Sello del Representante Legal de la Empresa</t>
  </si>
  <si>
    <t>Fecha:</t>
  </si>
  <si>
    <t>CRONOGRAMA DE ACTIVIDADES</t>
  </si>
  <si>
    <t>CRONOGRAMA DE ACTIVIDADES DE REPARACION DE PALCO SILLA Y PALCOS 2 Y 3 NIVEL</t>
  </si>
  <si>
    <t>PROPIETARIO:</t>
  </si>
  <si>
    <t>UBICACIÓN:</t>
  </si>
  <si>
    <t>ESTADIO NACIONAL JOSE DE LA PAZ HERRERA, TEGUCIGALPA FRANCISCO MORAZAN</t>
  </si>
  <si>
    <t>DESCRIPCIÓN</t>
  </si>
  <si>
    <t>MES 1</t>
  </si>
  <si>
    <t>ACTIVIDADES</t>
  </si>
  <si>
    <t>SEM 1</t>
  </si>
  <si>
    <t>SEM 2</t>
  </si>
  <si>
    <t>SEM 3</t>
  </si>
  <si>
    <t>SEM 4</t>
  </si>
  <si>
    <t>INSTALACIONES HIDROSANITARIAS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</si>
</sst>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(&quot;L&quot;\ * #,##0.00_);_(&quot;L&quot;\ * \(#,##0.00\);_(&quot;L&quot;\ * &quot;-&quot;??_);_(@_)"/>
    <numFmt numFmtId="165" formatCode="_-&quot;L&quot;* #,##0.00_-;\-&quot;L&quot;* #,##0.00_-;_-&quot;L&quot;* &quot;-&quot;??_-;_-@"/>
    <numFmt numFmtId="166" formatCode="_-[$L-480A]* #,##0.00_-;\-[$L-480A]* #,##0.00_-;_-[$L-4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B0F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rgb="FFA5A5A5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66" fontId="6" fillId="3" borderId="3" xfId="1" applyNumberFormat="1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shrinkToFit="1"/>
    </xf>
    <xf numFmtId="165" fontId="8" fillId="0" borderId="12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shrinkToFit="1"/>
    </xf>
    <xf numFmtId="0" fontId="8" fillId="0" borderId="1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65" fontId="6" fillId="0" borderId="19" xfId="0" applyNumberFormat="1" applyFont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2" fontId="9" fillId="4" borderId="11" xfId="0" applyNumberFormat="1" applyFont="1" applyFill="1" applyBorder="1" applyAlignment="1">
      <alignment horizontal="center" shrinkToFit="1"/>
    </xf>
    <xf numFmtId="165" fontId="8" fillId="0" borderId="21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left" vertical="center"/>
    </xf>
    <xf numFmtId="0" fontId="8" fillId="0" borderId="16" xfId="0" applyFont="1" applyBorder="1"/>
    <xf numFmtId="49" fontId="6" fillId="0" borderId="22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165" fontId="6" fillId="0" borderId="24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165" fontId="6" fillId="2" borderId="28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 wrapText="1"/>
    </xf>
    <xf numFmtId="2" fontId="9" fillId="0" borderId="11" xfId="0" applyNumberFormat="1" applyFont="1" applyBorder="1" applyAlignment="1">
      <alignment horizontal="center" vertical="center" shrinkToFit="1"/>
    </xf>
    <xf numFmtId="10" fontId="0" fillId="0" borderId="0" xfId="0" applyNumberFormat="1"/>
    <xf numFmtId="10" fontId="0" fillId="4" borderId="0" xfId="0" applyNumberFormat="1" applyFill="1"/>
    <xf numFmtId="165" fontId="8" fillId="0" borderId="34" xfId="0" applyNumberFormat="1" applyFont="1" applyBorder="1" applyAlignment="1">
      <alignment horizontal="left" vertical="center"/>
    </xf>
    <xf numFmtId="0" fontId="6" fillId="3" borderId="35" xfId="0" applyFont="1" applyFill="1" applyBorder="1" applyAlignment="1">
      <alignment vertical="center"/>
    </xf>
    <xf numFmtId="4" fontId="8" fillId="0" borderId="3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shrinkToFit="1"/>
    </xf>
    <xf numFmtId="44" fontId="6" fillId="2" borderId="36" xfId="0" applyNumberFormat="1" applyFont="1" applyFill="1" applyBorder="1" applyAlignment="1">
      <alignment vertical="center"/>
    </xf>
    <xf numFmtId="165" fontId="8" fillId="0" borderId="36" xfId="0" applyNumberFormat="1" applyFont="1" applyBorder="1" applyAlignment="1">
      <alignment horizontal="center" vertical="center"/>
    </xf>
    <xf numFmtId="0" fontId="8" fillId="4" borderId="39" xfId="0" applyFont="1" applyFill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2" fontId="6" fillId="3" borderId="37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left" vertical="center"/>
    </xf>
    <xf numFmtId="49" fontId="6" fillId="0" borderId="0" xfId="0" applyNumberFormat="1" applyFont="1" applyAlignment="1">
      <alignment vertical="center"/>
    </xf>
    <xf numFmtId="165" fontId="6" fillId="0" borderId="41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shrinkToFit="1"/>
    </xf>
    <xf numFmtId="0" fontId="8" fillId="0" borderId="42" xfId="0" applyFont="1" applyBorder="1" applyAlignment="1">
      <alignment horizontal="center" vertical="center"/>
    </xf>
    <xf numFmtId="0" fontId="8" fillId="4" borderId="43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2" fontId="9" fillId="0" borderId="44" xfId="0" applyNumberFormat="1" applyFont="1" applyBorder="1" applyAlignment="1">
      <alignment horizontal="center" shrinkToFit="1"/>
    </xf>
    <xf numFmtId="165" fontId="8" fillId="0" borderId="45" xfId="0" applyNumberFormat="1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 shrinkToFit="1"/>
    </xf>
    <xf numFmtId="2" fontId="9" fillId="0" borderId="18" xfId="0" applyNumberFormat="1" applyFont="1" applyBorder="1" applyAlignment="1">
      <alignment horizontal="center" shrinkToFi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shrinkToFit="1"/>
    </xf>
    <xf numFmtId="49" fontId="6" fillId="0" borderId="5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center"/>
    </xf>
    <xf numFmtId="49" fontId="6" fillId="0" borderId="53" xfId="0" applyNumberFormat="1" applyFont="1" applyBorder="1" applyAlignment="1">
      <alignment vertical="center"/>
    </xf>
    <xf numFmtId="165" fontId="6" fillId="0" borderId="54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3" fontId="8" fillId="0" borderId="13" xfId="3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44" fontId="11" fillId="2" borderId="36" xfId="0" applyNumberFormat="1" applyFont="1" applyFill="1" applyBorder="1" applyAlignment="1">
      <alignment vertical="center"/>
    </xf>
    <xf numFmtId="0" fontId="0" fillId="0" borderId="0" xfId="0"/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49" fontId="8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2" fillId="0" borderId="0" xfId="0" applyFont="1"/>
    <xf numFmtId="165" fontId="8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locked="0"/>
    </xf>
    <xf numFmtId="165" fontId="8" fillId="0" borderId="18" xfId="0" applyNumberFormat="1" applyFont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vertical="center"/>
      <protection locked="0"/>
    </xf>
    <xf numFmtId="165" fontId="8" fillId="0" borderId="15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65" fontId="8" fillId="0" borderId="32" xfId="0" applyNumberFormat="1" applyFont="1" applyBorder="1" applyAlignment="1" applyProtection="1">
      <alignment horizontal="center" vertical="center"/>
      <protection locked="0"/>
    </xf>
    <xf numFmtId="165" fontId="8" fillId="4" borderId="11" xfId="0" applyNumberFormat="1" applyFont="1" applyFill="1" applyBorder="1" applyAlignment="1" applyProtection="1">
      <alignment horizontal="center" vertical="center"/>
      <protection locked="0"/>
    </xf>
    <xf numFmtId="165" fontId="8" fillId="4" borderId="48" xfId="0" applyNumberFormat="1" applyFont="1" applyFill="1" applyBorder="1" applyAlignment="1" applyProtection="1">
      <alignment horizontal="center" vertical="center"/>
      <protection locked="0"/>
    </xf>
    <xf numFmtId="165" fontId="8" fillId="0" borderId="39" xfId="0" applyNumberFormat="1" applyFont="1" applyBorder="1" applyAlignment="1" applyProtection="1">
      <alignment horizontal="center" vertical="center"/>
      <protection locked="0"/>
    </xf>
    <xf numFmtId="165" fontId="8" fillId="4" borderId="44" xfId="0" applyNumberFormat="1" applyFont="1" applyFill="1" applyBorder="1" applyAlignment="1" applyProtection="1">
      <alignment horizontal="center" vertical="center"/>
      <protection locked="0"/>
    </xf>
    <xf numFmtId="165" fontId="8" fillId="4" borderId="15" xfId="0" applyNumberFormat="1" applyFont="1" applyFill="1" applyBorder="1" applyAlignment="1" applyProtection="1">
      <alignment horizontal="center" vertical="center"/>
      <protection locked="0"/>
    </xf>
    <xf numFmtId="165" fontId="8" fillId="0" borderId="25" xfId="0" applyNumberFormat="1" applyFont="1" applyBorder="1" applyAlignment="1" applyProtection="1">
      <alignment horizontal="center" vertical="center"/>
      <protection locked="0"/>
    </xf>
    <xf numFmtId="165" fontId="8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2" fontId="17" fillId="4" borderId="18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2" fontId="17" fillId="4" borderId="25" xfId="0" applyNumberFormat="1" applyFont="1" applyFill="1" applyBorder="1" applyAlignment="1">
      <alignment horizontal="center" vertical="center"/>
    </xf>
    <xf numFmtId="2" fontId="17" fillId="4" borderId="29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left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es%20d%20abril%202023\CONSTRUCCIONES%20CANCHAS%2029%202023\FUTBOL%209\LA%20PAZ\YARULA\Cronograma%20-%20Futbol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 Obra"/>
      <sheetName val="Equipo"/>
      <sheetName val="ACTIVIDADES"/>
    </sheetNames>
    <sheetDataSet>
      <sheetData sheetId="0">
        <row r="2">
          <cell r="A2" t="str">
            <v>CONDEPOR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view="pageBreakPreview" topLeftCell="A4" zoomScale="60" zoomScaleNormal="73" workbookViewId="0">
      <selection activeCell="E17" sqref="E15:E17"/>
    </sheetView>
  </sheetViews>
  <sheetFormatPr baseColWidth="10" defaultColWidth="10.7109375" defaultRowHeight="15" x14ac:dyDescent="0.25"/>
  <cols>
    <col min="1" max="1" width="8.7109375" customWidth="1"/>
    <col min="2" max="2" width="83.85546875" customWidth="1"/>
    <col min="3" max="3" width="18.5703125" customWidth="1"/>
    <col min="4" max="4" width="18" customWidth="1"/>
    <col min="5" max="5" width="23.28515625" customWidth="1"/>
    <col min="6" max="6" width="25" customWidth="1"/>
    <col min="7" max="7" width="10.7109375" style="55"/>
  </cols>
  <sheetData>
    <row r="1" spans="1:6" ht="15.75" x14ac:dyDescent="0.25">
      <c r="A1" s="107" t="s">
        <v>0</v>
      </c>
      <c r="B1" s="107"/>
      <c r="C1" s="107"/>
      <c r="D1" s="107"/>
      <c r="E1" s="108"/>
      <c r="F1" s="108"/>
    </row>
    <row r="2" spans="1:6" ht="15.75" x14ac:dyDescent="0.25">
      <c r="A2" s="109" t="s">
        <v>1</v>
      </c>
      <c r="B2" s="109"/>
      <c r="C2" s="109"/>
      <c r="D2" s="109"/>
      <c r="E2" s="108"/>
      <c r="F2" s="108"/>
    </row>
    <row r="3" spans="1:6" x14ac:dyDescent="0.25">
      <c r="A3" s="110" t="s">
        <v>2</v>
      </c>
      <c r="B3" s="110"/>
      <c r="C3" s="110"/>
      <c r="D3" s="110"/>
      <c r="E3" s="108"/>
      <c r="F3" s="108"/>
    </row>
    <row r="4" spans="1:6" ht="15.75" thickBot="1" x14ac:dyDescent="0.3">
      <c r="A4" s="1"/>
      <c r="B4" s="2"/>
      <c r="C4" s="1"/>
      <c r="D4" s="3"/>
      <c r="E4" s="3"/>
      <c r="F4" s="4"/>
    </row>
    <row r="5" spans="1:6" ht="16.5" thickBot="1" x14ac:dyDescent="0.3">
      <c r="A5" s="111" t="s">
        <v>3</v>
      </c>
      <c r="B5" s="112"/>
      <c r="C5" s="112"/>
      <c r="D5" s="112"/>
      <c r="E5" s="112"/>
      <c r="F5" s="113"/>
    </row>
    <row r="6" spans="1:6" ht="16.5" thickBot="1" x14ac:dyDescent="0.3">
      <c r="A6" s="114"/>
      <c r="B6" s="115"/>
      <c r="C6" s="115"/>
      <c r="D6" s="115"/>
      <c r="E6" s="115"/>
      <c r="F6" s="116"/>
    </row>
    <row r="7" spans="1:6" ht="16.5" thickBot="1" x14ac:dyDescent="0.3">
      <c r="A7" s="5" t="s">
        <v>4</v>
      </c>
      <c r="B7" s="6" t="s">
        <v>5</v>
      </c>
      <c r="C7" s="7" t="s">
        <v>6</v>
      </c>
      <c r="D7" s="8" t="s">
        <v>7</v>
      </c>
      <c r="E7" s="8" t="s">
        <v>8</v>
      </c>
      <c r="F7" s="9" t="s">
        <v>9</v>
      </c>
    </row>
    <row r="8" spans="1:6" ht="16.5" thickBot="1" x14ac:dyDescent="0.3">
      <c r="A8" s="49"/>
      <c r="B8" s="52" t="s">
        <v>74</v>
      </c>
      <c r="C8" s="50"/>
      <c r="D8" s="50"/>
      <c r="E8" s="50"/>
      <c r="F8" s="51"/>
    </row>
    <row r="9" spans="1:6" ht="16.5" thickBot="1" x14ac:dyDescent="0.3">
      <c r="A9" s="10">
        <v>1</v>
      </c>
      <c r="B9" s="11" t="s">
        <v>44</v>
      </c>
      <c r="C9" s="12"/>
      <c r="D9" s="12"/>
      <c r="E9" s="13"/>
      <c r="F9" s="14"/>
    </row>
    <row r="10" spans="1:6" ht="15.75" x14ac:dyDescent="0.25">
      <c r="A10" s="15">
        <v>1.01</v>
      </c>
      <c r="B10" s="29" t="s">
        <v>21</v>
      </c>
      <c r="C10" s="17" t="s">
        <v>12</v>
      </c>
      <c r="D10" s="18">
        <v>2</v>
      </c>
      <c r="E10" s="118"/>
      <c r="F10" s="19">
        <f>D10*E10</f>
        <v>0</v>
      </c>
    </row>
    <row r="11" spans="1:6" ht="15.75" x14ac:dyDescent="0.25">
      <c r="A11" s="15">
        <v>1.02</v>
      </c>
      <c r="B11" s="29" t="s">
        <v>27</v>
      </c>
      <c r="C11" s="17" t="s">
        <v>26</v>
      </c>
      <c r="D11" s="18">
        <v>7</v>
      </c>
      <c r="E11" s="118"/>
      <c r="F11" s="19">
        <f t="shared" ref="F11:F12" si="0">D11*E11</f>
        <v>0</v>
      </c>
    </row>
    <row r="12" spans="1:6" ht="15.75" x14ac:dyDescent="0.25">
      <c r="A12" s="15">
        <v>1.03</v>
      </c>
      <c r="B12" s="16" t="s">
        <v>15</v>
      </c>
      <c r="C12" s="17" t="s">
        <v>12</v>
      </c>
      <c r="D12" s="18">
        <v>1</v>
      </c>
      <c r="E12" s="118"/>
      <c r="F12" s="19">
        <f t="shared" si="0"/>
        <v>0</v>
      </c>
    </row>
    <row r="13" spans="1:6" ht="16.5" thickBot="1" x14ac:dyDescent="0.3">
      <c r="A13" s="24"/>
      <c r="B13" s="75"/>
      <c r="C13" s="76"/>
      <c r="D13" s="77"/>
      <c r="E13" s="119" t="s">
        <v>76</v>
      </c>
      <c r="F13" s="25">
        <f>SUM(F10:F12)</f>
        <v>0</v>
      </c>
    </row>
    <row r="14" spans="1:6" ht="16.5" thickBot="1" x14ac:dyDescent="0.3">
      <c r="A14" s="10">
        <v>2</v>
      </c>
      <c r="B14" s="11" t="s">
        <v>19</v>
      </c>
      <c r="C14" s="12"/>
      <c r="D14" s="12"/>
      <c r="E14" s="120"/>
      <c r="F14" s="26"/>
    </row>
    <row r="15" spans="1:6" ht="15.75" x14ac:dyDescent="0.25">
      <c r="A15" s="15">
        <v>2.0099999999999998</v>
      </c>
      <c r="B15" s="27" t="s">
        <v>20</v>
      </c>
      <c r="C15" s="28" t="s">
        <v>12</v>
      </c>
      <c r="D15" s="18">
        <v>2</v>
      </c>
      <c r="E15" s="118"/>
      <c r="F15" s="19">
        <f t="shared" ref="F15:F21" si="1">D15*E15</f>
        <v>0</v>
      </c>
    </row>
    <row r="16" spans="1:6" ht="15.75" x14ac:dyDescent="0.25">
      <c r="A16" s="15">
        <v>2.0299999999999998</v>
      </c>
      <c r="B16" s="29" t="s">
        <v>22</v>
      </c>
      <c r="C16" s="17" t="s">
        <v>12</v>
      </c>
      <c r="D16" s="18">
        <v>1</v>
      </c>
      <c r="E16" s="118"/>
      <c r="F16" s="19">
        <f t="shared" si="1"/>
        <v>0</v>
      </c>
    </row>
    <row r="17" spans="1:6" ht="15.75" x14ac:dyDescent="0.25">
      <c r="A17" s="15">
        <v>2.04</v>
      </c>
      <c r="B17" s="29" t="s">
        <v>23</v>
      </c>
      <c r="C17" s="17" t="s">
        <v>12</v>
      </c>
      <c r="D17" s="18">
        <v>4</v>
      </c>
      <c r="E17" s="118"/>
      <c r="F17" s="19">
        <f t="shared" si="1"/>
        <v>0</v>
      </c>
    </row>
    <row r="18" spans="1:6" ht="15.75" x14ac:dyDescent="0.25">
      <c r="A18" s="15">
        <v>2.0499999999999998</v>
      </c>
      <c r="B18" s="29" t="s">
        <v>24</v>
      </c>
      <c r="C18" s="17" t="s">
        <v>12</v>
      </c>
      <c r="D18" s="18">
        <v>2</v>
      </c>
      <c r="E18" s="118"/>
      <c r="F18" s="19">
        <f t="shared" si="1"/>
        <v>0</v>
      </c>
    </row>
    <row r="19" spans="1:6" ht="15.75" x14ac:dyDescent="0.25">
      <c r="A19" s="15">
        <v>2.06</v>
      </c>
      <c r="B19" s="29" t="s">
        <v>25</v>
      </c>
      <c r="C19" s="17" t="s">
        <v>26</v>
      </c>
      <c r="D19" s="18">
        <v>1</v>
      </c>
      <c r="E19" s="118"/>
      <c r="F19" s="19">
        <f t="shared" si="1"/>
        <v>0</v>
      </c>
    </row>
    <row r="20" spans="1:6" ht="15.75" x14ac:dyDescent="0.25">
      <c r="A20" s="15">
        <v>2.08</v>
      </c>
      <c r="B20" s="29" t="s">
        <v>28</v>
      </c>
      <c r="C20" s="17" t="s">
        <v>26</v>
      </c>
      <c r="D20" s="18">
        <v>4</v>
      </c>
      <c r="E20" s="118"/>
      <c r="F20" s="19">
        <f t="shared" si="1"/>
        <v>0</v>
      </c>
    </row>
    <row r="21" spans="1:6" ht="15.75" x14ac:dyDescent="0.25">
      <c r="A21" s="15">
        <v>2.09</v>
      </c>
      <c r="B21" s="29" t="s">
        <v>29</v>
      </c>
      <c r="C21" s="17" t="s">
        <v>30</v>
      </c>
      <c r="D21" s="18">
        <v>3</v>
      </c>
      <c r="E21" s="118"/>
      <c r="F21" s="19">
        <f t="shared" si="1"/>
        <v>0</v>
      </c>
    </row>
    <row r="22" spans="1:6" ht="16.5" thickBot="1" x14ac:dyDescent="0.3">
      <c r="A22" s="24"/>
      <c r="B22" s="75"/>
      <c r="C22" s="76"/>
      <c r="D22" s="77"/>
      <c r="E22" s="119" t="s">
        <v>76</v>
      </c>
      <c r="F22" s="30">
        <f>SUM(F15:F21)</f>
        <v>0</v>
      </c>
    </row>
    <row r="23" spans="1:6" ht="16.5" thickBot="1" x14ac:dyDescent="0.3">
      <c r="A23" s="10">
        <v>3</v>
      </c>
      <c r="B23" s="11" t="s">
        <v>31</v>
      </c>
      <c r="C23" s="12"/>
      <c r="D23" s="12"/>
      <c r="E23" s="120"/>
      <c r="F23" s="26"/>
    </row>
    <row r="24" spans="1:6" ht="15.75" x14ac:dyDescent="0.25">
      <c r="A24" s="15">
        <v>3.01</v>
      </c>
      <c r="B24" s="31" t="s">
        <v>32</v>
      </c>
      <c r="C24" s="28" t="s">
        <v>12</v>
      </c>
      <c r="D24" s="18">
        <v>106</v>
      </c>
      <c r="E24" s="118"/>
      <c r="F24" s="19">
        <f t="shared" ref="F24:F26" si="2">D24*E24</f>
        <v>0</v>
      </c>
    </row>
    <row r="25" spans="1:6" ht="15.75" x14ac:dyDescent="0.25">
      <c r="A25" s="15">
        <v>3.02</v>
      </c>
      <c r="B25" s="16" t="s">
        <v>33</v>
      </c>
      <c r="C25" s="32" t="s">
        <v>12</v>
      </c>
      <c r="D25" s="33">
        <v>136</v>
      </c>
      <c r="E25" s="121"/>
      <c r="F25" s="19">
        <f t="shared" si="2"/>
        <v>0</v>
      </c>
    </row>
    <row r="26" spans="1:6" ht="16.5" thickBot="1" x14ac:dyDescent="0.3">
      <c r="A26" s="15">
        <v>3.03</v>
      </c>
      <c r="B26" s="16" t="s">
        <v>34</v>
      </c>
      <c r="C26" s="17" t="s">
        <v>12</v>
      </c>
      <c r="D26" s="60">
        <v>701</v>
      </c>
      <c r="E26" s="122"/>
      <c r="F26" s="19">
        <f t="shared" si="2"/>
        <v>0</v>
      </c>
    </row>
    <row r="27" spans="1:6" ht="16.5" thickBot="1" x14ac:dyDescent="0.3">
      <c r="A27" s="24"/>
      <c r="B27" s="75"/>
      <c r="C27" s="76"/>
      <c r="D27" s="77"/>
      <c r="E27" s="119" t="s">
        <v>76</v>
      </c>
      <c r="F27" s="35">
        <f>SUM(F24:F26)</f>
        <v>0</v>
      </c>
    </row>
    <row r="28" spans="1:6" ht="16.5" thickBot="1" x14ac:dyDescent="0.3">
      <c r="A28" s="10">
        <v>4</v>
      </c>
      <c r="B28" s="11" t="s">
        <v>35</v>
      </c>
      <c r="C28" s="12"/>
      <c r="D28" s="12"/>
      <c r="E28" s="120"/>
      <c r="F28" s="26"/>
    </row>
    <row r="29" spans="1:6" ht="15.75" x14ac:dyDescent="0.25">
      <c r="A29" s="15">
        <v>4.01</v>
      </c>
      <c r="B29" s="27" t="s">
        <v>36</v>
      </c>
      <c r="C29" s="28" t="s">
        <v>26</v>
      </c>
      <c r="D29" s="18">
        <v>3204</v>
      </c>
      <c r="E29" s="118"/>
      <c r="F29" s="19">
        <f t="shared" ref="F29:F31" si="3">D29*E29</f>
        <v>0</v>
      </c>
    </row>
    <row r="30" spans="1:6" ht="15.75" x14ac:dyDescent="0.25">
      <c r="A30" s="15">
        <v>4.0199999999999996</v>
      </c>
      <c r="B30" s="29" t="s">
        <v>37</v>
      </c>
      <c r="C30" s="17" t="s">
        <v>12</v>
      </c>
      <c r="D30" s="18">
        <v>95</v>
      </c>
      <c r="E30" s="118"/>
      <c r="F30" s="19">
        <f t="shared" si="3"/>
        <v>0</v>
      </c>
    </row>
    <row r="31" spans="1:6" ht="16.5" thickBot="1" x14ac:dyDescent="0.3">
      <c r="A31" s="15">
        <v>4.03</v>
      </c>
      <c r="B31" s="29" t="s">
        <v>38</v>
      </c>
      <c r="C31" s="17" t="s">
        <v>26</v>
      </c>
      <c r="D31" s="18">
        <v>721.7</v>
      </c>
      <c r="E31" s="121"/>
      <c r="F31" s="19">
        <f t="shared" si="3"/>
        <v>0</v>
      </c>
    </row>
    <row r="32" spans="1:6" ht="16.5" thickBot="1" x14ac:dyDescent="0.3">
      <c r="A32" s="36"/>
      <c r="B32" s="37"/>
      <c r="C32" s="37"/>
      <c r="D32" s="38"/>
      <c r="E32" s="119" t="s">
        <v>76</v>
      </c>
      <c r="F32" s="39">
        <f>SUM(F29:F31)</f>
        <v>0</v>
      </c>
    </row>
    <row r="33" spans="1:6" ht="16.5" thickBot="1" x14ac:dyDescent="0.3">
      <c r="A33" s="10">
        <v>5</v>
      </c>
      <c r="B33" s="13" t="s">
        <v>39</v>
      </c>
      <c r="C33" s="12"/>
      <c r="D33" s="13"/>
      <c r="E33" s="123"/>
      <c r="F33" s="26"/>
    </row>
    <row r="34" spans="1:6" ht="15.75" thickBot="1" x14ac:dyDescent="0.3">
      <c r="A34" s="15">
        <v>5.01</v>
      </c>
      <c r="B34" s="40" t="s">
        <v>40</v>
      </c>
      <c r="C34" s="41" t="s">
        <v>12</v>
      </c>
      <c r="D34" s="59">
        <v>4</v>
      </c>
      <c r="E34" s="122"/>
      <c r="F34" s="34">
        <f t="shared" ref="F34" si="4">D34*E34</f>
        <v>0</v>
      </c>
    </row>
    <row r="35" spans="1:6" ht="16.5" thickBot="1" x14ac:dyDescent="0.3">
      <c r="A35" s="36"/>
      <c r="B35" s="43"/>
      <c r="C35" s="43"/>
      <c r="D35" s="43"/>
      <c r="E35" s="119" t="s">
        <v>76</v>
      </c>
      <c r="F35" s="44">
        <f>SUM(F34:F34)</f>
        <v>0</v>
      </c>
    </row>
    <row r="36" spans="1:6" ht="16.5" thickBot="1" x14ac:dyDescent="0.3">
      <c r="A36" s="10">
        <v>6</v>
      </c>
      <c r="B36" s="11" t="s">
        <v>10</v>
      </c>
      <c r="C36" s="12"/>
      <c r="D36" s="12"/>
      <c r="E36" s="120"/>
      <c r="F36" s="14"/>
    </row>
    <row r="37" spans="1:6" ht="15.75" x14ac:dyDescent="0.25">
      <c r="A37" s="15">
        <v>6.01</v>
      </c>
      <c r="B37" s="16" t="s">
        <v>11</v>
      </c>
      <c r="C37" s="17" t="s">
        <v>12</v>
      </c>
      <c r="D37" s="18">
        <v>2</v>
      </c>
      <c r="E37" s="118"/>
      <c r="F37" s="19">
        <f t="shared" ref="F37:F42" si="5">D37*E37</f>
        <v>0</v>
      </c>
    </row>
    <row r="38" spans="1:6" ht="15.75" x14ac:dyDescent="0.25">
      <c r="A38" s="15">
        <v>6.02</v>
      </c>
      <c r="B38" s="16" t="s">
        <v>13</v>
      </c>
      <c r="C38" s="17" t="s">
        <v>12</v>
      </c>
      <c r="D38" s="18">
        <v>4</v>
      </c>
      <c r="E38" s="118"/>
      <c r="F38" s="19">
        <f t="shared" si="5"/>
        <v>0</v>
      </c>
    </row>
    <row r="39" spans="1:6" ht="15.75" x14ac:dyDescent="0.25">
      <c r="A39" s="15">
        <v>6.03</v>
      </c>
      <c r="B39" s="16" t="s">
        <v>14</v>
      </c>
      <c r="C39" s="17" t="s">
        <v>12</v>
      </c>
      <c r="D39" s="18">
        <v>6</v>
      </c>
      <c r="E39" s="118"/>
      <c r="F39" s="19">
        <f t="shared" si="5"/>
        <v>0</v>
      </c>
    </row>
    <row r="40" spans="1:6" ht="15.75" x14ac:dyDescent="0.25">
      <c r="A40" s="15">
        <v>6.04</v>
      </c>
      <c r="B40" s="16" t="s">
        <v>16</v>
      </c>
      <c r="C40" s="17" t="s">
        <v>12</v>
      </c>
      <c r="D40" s="18">
        <v>1</v>
      </c>
      <c r="E40" s="118"/>
      <c r="F40" s="19">
        <f t="shared" si="5"/>
        <v>0</v>
      </c>
    </row>
    <row r="41" spans="1:6" ht="15.75" x14ac:dyDescent="0.25">
      <c r="A41" s="15">
        <v>6.05</v>
      </c>
      <c r="B41" s="16" t="s">
        <v>17</v>
      </c>
      <c r="C41" s="17" t="s">
        <v>12</v>
      </c>
      <c r="D41" s="18">
        <v>3</v>
      </c>
      <c r="E41" s="118"/>
      <c r="F41" s="19">
        <f t="shared" si="5"/>
        <v>0</v>
      </c>
    </row>
    <row r="42" spans="1:6" ht="16.5" thickBot="1" x14ac:dyDescent="0.3">
      <c r="A42" s="20">
        <v>6.06</v>
      </c>
      <c r="B42" s="21" t="s">
        <v>18</v>
      </c>
      <c r="C42" s="22" t="s">
        <v>12</v>
      </c>
      <c r="D42" s="23">
        <v>2</v>
      </c>
      <c r="E42" s="124"/>
      <c r="F42" s="19">
        <f t="shared" si="5"/>
        <v>0</v>
      </c>
    </row>
    <row r="43" spans="1:6" ht="16.5" thickBot="1" x14ac:dyDescent="0.3">
      <c r="A43" s="24"/>
      <c r="B43" s="75"/>
      <c r="C43" s="76"/>
      <c r="D43" s="77"/>
      <c r="E43" s="119" t="s">
        <v>76</v>
      </c>
      <c r="F43" s="25">
        <f>SUM(F37:F42)</f>
        <v>0</v>
      </c>
    </row>
    <row r="44" spans="1:6" ht="16.5" thickBot="1" x14ac:dyDescent="0.3">
      <c r="A44" s="10">
        <v>7</v>
      </c>
      <c r="B44" s="13" t="s">
        <v>41</v>
      </c>
      <c r="C44" s="12"/>
      <c r="D44" s="13"/>
      <c r="E44" s="123"/>
      <c r="F44" s="26"/>
    </row>
    <row r="45" spans="1:6" ht="15.75" thickBot="1" x14ac:dyDescent="0.3">
      <c r="A45" s="15">
        <v>7.01</v>
      </c>
      <c r="B45" s="40" t="s">
        <v>42</v>
      </c>
      <c r="C45" s="41" t="s">
        <v>26</v>
      </c>
      <c r="D45" s="59">
        <v>360</v>
      </c>
      <c r="E45" s="122"/>
      <c r="F45" s="34">
        <f t="shared" ref="F45" si="6">D45*E45</f>
        <v>0</v>
      </c>
    </row>
    <row r="46" spans="1:6" ht="16.5" thickBot="1" x14ac:dyDescent="0.3">
      <c r="A46" s="36"/>
      <c r="B46" s="45"/>
      <c r="C46" s="45"/>
      <c r="D46" s="45"/>
      <c r="E46" s="119" t="s">
        <v>76</v>
      </c>
      <c r="F46" s="44">
        <f>SUM(F45)</f>
        <v>0</v>
      </c>
    </row>
    <row r="47" spans="1:6" ht="16.5" thickBot="1" x14ac:dyDescent="0.3">
      <c r="A47" s="46"/>
      <c r="B47" s="47"/>
      <c r="C47" s="47"/>
      <c r="D47" s="47"/>
      <c r="E47" s="125" t="s">
        <v>43</v>
      </c>
      <c r="F47" s="48">
        <f>F13+F22+F27+F32+F35+F46+F43</f>
        <v>0</v>
      </c>
    </row>
    <row r="48" spans="1:6" ht="16.5" thickBot="1" x14ac:dyDescent="0.3">
      <c r="A48" s="49"/>
      <c r="B48" s="52" t="s">
        <v>75</v>
      </c>
      <c r="C48" s="50"/>
      <c r="D48" s="50"/>
      <c r="E48" s="126"/>
      <c r="F48" s="51"/>
    </row>
    <row r="49" spans="1:7" ht="16.5" thickBot="1" x14ac:dyDescent="0.3">
      <c r="A49" s="10">
        <v>8</v>
      </c>
      <c r="B49" s="11" t="s">
        <v>44</v>
      </c>
      <c r="C49" s="12"/>
      <c r="D49" s="12"/>
      <c r="E49" s="120"/>
      <c r="F49" s="14"/>
    </row>
    <row r="50" spans="1:7" ht="15.75" x14ac:dyDescent="0.25">
      <c r="A50" s="15">
        <v>8.01</v>
      </c>
      <c r="B50" s="16" t="s">
        <v>46</v>
      </c>
      <c r="C50" s="17" t="s">
        <v>12</v>
      </c>
      <c r="D50" s="33">
        <v>11</v>
      </c>
      <c r="E50" s="127"/>
      <c r="F50" s="57">
        <f t="shared" ref="F50:F58" si="7">D50*E50</f>
        <v>0</v>
      </c>
      <c r="G50" s="56"/>
    </row>
    <row r="51" spans="1:7" ht="15.75" x14ac:dyDescent="0.25">
      <c r="A51" s="15">
        <v>8.02</v>
      </c>
      <c r="B51" s="16" t="s">
        <v>58</v>
      </c>
      <c r="C51" s="17" t="s">
        <v>26</v>
      </c>
      <c r="D51" s="33">
        <v>58.98</v>
      </c>
      <c r="E51" s="118"/>
      <c r="F51" s="57">
        <f t="shared" si="7"/>
        <v>0</v>
      </c>
      <c r="G51" s="56"/>
    </row>
    <row r="52" spans="1:7" ht="15.75" x14ac:dyDescent="0.25">
      <c r="A52" s="15">
        <v>8.0299999999999994</v>
      </c>
      <c r="B52" s="16" t="s">
        <v>56</v>
      </c>
      <c r="C52" s="17" t="s">
        <v>26</v>
      </c>
      <c r="D52" s="33">
        <v>86</v>
      </c>
      <c r="E52" s="127"/>
      <c r="F52" s="57">
        <f t="shared" si="7"/>
        <v>0</v>
      </c>
    </row>
    <row r="53" spans="1:7" ht="15.75" x14ac:dyDescent="0.25">
      <c r="A53" s="15">
        <v>8.0399999999999991</v>
      </c>
      <c r="B53" s="16" t="s">
        <v>45</v>
      </c>
      <c r="C53" s="17" t="s">
        <v>26</v>
      </c>
      <c r="D53" s="33">
        <v>260</v>
      </c>
      <c r="E53" s="118"/>
      <c r="F53" s="57">
        <f t="shared" si="7"/>
        <v>0</v>
      </c>
    </row>
    <row r="54" spans="1:7" ht="15.75" x14ac:dyDescent="0.25">
      <c r="A54" s="15">
        <v>8.0500000000000007</v>
      </c>
      <c r="B54" s="16" t="s">
        <v>51</v>
      </c>
      <c r="C54" s="17" t="s">
        <v>26</v>
      </c>
      <c r="D54" s="33">
        <v>2.2000000000000002</v>
      </c>
      <c r="E54" s="127"/>
      <c r="F54" s="57">
        <f t="shared" si="7"/>
        <v>0</v>
      </c>
    </row>
    <row r="55" spans="1:7" ht="15.75" x14ac:dyDescent="0.25">
      <c r="A55" s="15">
        <v>8.06</v>
      </c>
      <c r="B55" s="16" t="s">
        <v>53</v>
      </c>
      <c r="C55" s="17" t="s">
        <v>26</v>
      </c>
      <c r="D55" s="33">
        <v>8.56</v>
      </c>
      <c r="E55" s="128"/>
      <c r="F55" s="57">
        <f t="shared" si="7"/>
        <v>0</v>
      </c>
      <c r="G55" s="56"/>
    </row>
    <row r="56" spans="1:7" ht="15.75" x14ac:dyDescent="0.25">
      <c r="A56" s="83">
        <v>8.07</v>
      </c>
      <c r="B56" s="84" t="s">
        <v>47</v>
      </c>
      <c r="C56" s="85" t="s">
        <v>12</v>
      </c>
      <c r="D56" s="86">
        <v>16</v>
      </c>
      <c r="E56" s="129"/>
      <c r="F56" s="57">
        <f t="shared" si="7"/>
        <v>0</v>
      </c>
      <c r="G56" s="56"/>
    </row>
    <row r="57" spans="1:7" ht="15.75" x14ac:dyDescent="0.25">
      <c r="A57" s="88">
        <v>8.08</v>
      </c>
      <c r="B57" s="31" t="s">
        <v>48</v>
      </c>
      <c r="C57" s="28" t="s">
        <v>49</v>
      </c>
      <c r="D57" s="87">
        <v>1</v>
      </c>
      <c r="E57" s="122"/>
      <c r="F57" s="57">
        <f t="shared" si="7"/>
        <v>0</v>
      </c>
    </row>
    <row r="58" spans="1:7" ht="16.5" thickBot="1" x14ac:dyDescent="0.3">
      <c r="A58" s="89">
        <v>8.09</v>
      </c>
      <c r="B58" s="63" t="s">
        <v>59</v>
      </c>
      <c r="C58" s="64" t="s">
        <v>30</v>
      </c>
      <c r="D58" s="90">
        <f>((D50+D51+D52+D53+D54+D55+D56)*0.2)*1.2</f>
        <v>106.2576</v>
      </c>
      <c r="E58" s="130"/>
      <c r="F58" s="57">
        <f t="shared" si="7"/>
        <v>0</v>
      </c>
    </row>
    <row r="59" spans="1:7" ht="16.5" thickBot="1" x14ac:dyDescent="0.3">
      <c r="A59" s="24"/>
      <c r="B59" s="75"/>
      <c r="C59" s="76"/>
      <c r="D59" s="77"/>
      <c r="E59" s="119" t="s">
        <v>76</v>
      </c>
      <c r="F59" s="25">
        <f>SUM(F50:F58)</f>
        <v>0</v>
      </c>
    </row>
    <row r="60" spans="1:7" ht="16.5" thickBot="1" x14ac:dyDescent="0.3">
      <c r="A60" s="10">
        <v>9</v>
      </c>
      <c r="B60" s="11" t="s">
        <v>19</v>
      </c>
      <c r="C60" s="12"/>
      <c r="D60" s="12"/>
      <c r="E60" s="120"/>
      <c r="F60" s="26"/>
    </row>
    <row r="61" spans="1:7" ht="16.5" thickBot="1" x14ac:dyDescent="0.3">
      <c r="A61" s="78">
        <v>9.01</v>
      </c>
      <c r="B61" s="79" t="s">
        <v>70</v>
      </c>
      <c r="C61" s="80" t="s">
        <v>12</v>
      </c>
      <c r="D61" s="81">
        <v>11</v>
      </c>
      <c r="E61" s="131"/>
      <c r="F61" s="82">
        <f t="shared" ref="F61:F69" si="8">D61*E61</f>
        <v>0</v>
      </c>
    </row>
    <row r="62" spans="1:7" ht="16.5" thickBot="1" x14ac:dyDescent="0.3">
      <c r="A62" s="15">
        <v>9.02</v>
      </c>
      <c r="B62" s="16" t="s">
        <v>67</v>
      </c>
      <c r="C62" s="17" t="s">
        <v>26</v>
      </c>
      <c r="D62" s="18">
        <v>13.2</v>
      </c>
      <c r="E62" s="118"/>
      <c r="F62" s="82">
        <f t="shared" si="8"/>
        <v>0</v>
      </c>
    </row>
    <row r="63" spans="1:7" ht="16.5" thickBot="1" x14ac:dyDescent="0.3">
      <c r="A63" s="15">
        <v>9.0299999999999994</v>
      </c>
      <c r="B63" s="16" t="s">
        <v>71</v>
      </c>
      <c r="C63" s="17" t="s">
        <v>26</v>
      </c>
      <c r="D63" s="18">
        <v>175</v>
      </c>
      <c r="E63" s="128"/>
      <c r="F63" s="82">
        <f t="shared" si="8"/>
        <v>0</v>
      </c>
    </row>
    <row r="64" spans="1:7" ht="28.5" customHeight="1" thickBot="1" x14ac:dyDescent="0.3">
      <c r="A64" s="15">
        <v>9.0399999999999991</v>
      </c>
      <c r="B64" s="53" t="s">
        <v>57</v>
      </c>
      <c r="C64" s="17" t="s">
        <v>26</v>
      </c>
      <c r="D64" s="54">
        <v>27.84</v>
      </c>
      <c r="E64" s="128"/>
      <c r="F64" s="82">
        <f t="shared" si="8"/>
        <v>0</v>
      </c>
    </row>
    <row r="65" spans="1:7" ht="16.5" thickBot="1" x14ac:dyDescent="0.3">
      <c r="A65" s="15">
        <v>9.0500000000000007</v>
      </c>
      <c r="B65" s="16" t="s">
        <v>69</v>
      </c>
      <c r="C65" s="17" t="s">
        <v>26</v>
      </c>
      <c r="D65" s="18">
        <v>195</v>
      </c>
      <c r="E65" s="128"/>
      <c r="F65" s="82">
        <f t="shared" si="8"/>
        <v>0</v>
      </c>
    </row>
    <row r="66" spans="1:7" ht="16.5" thickBot="1" x14ac:dyDescent="0.3">
      <c r="A66" s="15">
        <v>9.06</v>
      </c>
      <c r="B66" s="16" t="s">
        <v>60</v>
      </c>
      <c r="C66" s="17" t="s">
        <v>26</v>
      </c>
      <c r="D66" s="18">
        <v>228</v>
      </c>
      <c r="E66" s="118"/>
      <c r="F66" s="82">
        <f t="shared" si="8"/>
        <v>0</v>
      </c>
    </row>
    <row r="67" spans="1:7" ht="16.5" thickBot="1" x14ac:dyDescent="0.3">
      <c r="A67" s="15">
        <v>9.07</v>
      </c>
      <c r="B67" s="16" t="s">
        <v>61</v>
      </c>
      <c r="C67" s="17" t="s">
        <v>52</v>
      </c>
      <c r="D67" s="18">
        <v>8.4</v>
      </c>
      <c r="E67" s="118"/>
      <c r="F67" s="82">
        <f t="shared" si="8"/>
        <v>0</v>
      </c>
      <c r="G67" s="56"/>
    </row>
    <row r="68" spans="1:7" ht="16.5" thickBot="1" x14ac:dyDescent="0.3">
      <c r="A68" s="15">
        <v>9.08</v>
      </c>
      <c r="B68" s="16" t="s">
        <v>66</v>
      </c>
      <c r="C68" s="17" t="s">
        <v>52</v>
      </c>
      <c r="D68" s="33">
        <v>58.5</v>
      </c>
      <c r="E68" s="118"/>
      <c r="F68" s="82">
        <f t="shared" si="8"/>
        <v>0</v>
      </c>
      <c r="G68" s="56"/>
    </row>
    <row r="69" spans="1:7" ht="16.5" thickBot="1" x14ac:dyDescent="0.3">
      <c r="A69" s="98">
        <v>9.09</v>
      </c>
      <c r="B69" s="21" t="s">
        <v>55</v>
      </c>
      <c r="C69" s="22" t="s">
        <v>26</v>
      </c>
      <c r="D69" s="23">
        <v>95</v>
      </c>
      <c r="E69" s="124"/>
      <c r="F69" s="82">
        <f t="shared" si="8"/>
        <v>0</v>
      </c>
      <c r="G69" s="56"/>
    </row>
    <row r="70" spans="1:7" ht="16.5" thickBot="1" x14ac:dyDescent="0.3">
      <c r="A70" s="24"/>
      <c r="B70" s="75"/>
      <c r="C70" s="76"/>
      <c r="D70" s="77"/>
      <c r="E70" s="119" t="s">
        <v>76</v>
      </c>
      <c r="F70" s="30">
        <f>SUM(F61:F69)</f>
        <v>0</v>
      </c>
    </row>
    <row r="71" spans="1:7" ht="16.5" thickBot="1" x14ac:dyDescent="0.3">
      <c r="A71" s="10">
        <v>10</v>
      </c>
      <c r="B71" s="11" t="s">
        <v>31</v>
      </c>
      <c r="C71" s="12"/>
      <c r="D71" s="12"/>
      <c r="E71" s="120"/>
      <c r="F71" s="26"/>
    </row>
    <row r="72" spans="1:7" ht="16.5" thickBot="1" x14ac:dyDescent="0.3">
      <c r="A72" s="20">
        <v>10.01</v>
      </c>
      <c r="B72" s="63" t="s">
        <v>50</v>
      </c>
      <c r="C72" s="64" t="s">
        <v>12</v>
      </c>
      <c r="D72" s="23">
        <v>106</v>
      </c>
      <c r="E72" s="132"/>
      <c r="F72" s="62">
        <f t="shared" ref="F72" si="9">D72*E72</f>
        <v>0</v>
      </c>
      <c r="G72" s="56"/>
    </row>
    <row r="73" spans="1:7" ht="16.5" thickBot="1" x14ac:dyDescent="0.3">
      <c r="A73" s="24"/>
      <c r="B73" s="75"/>
      <c r="C73" s="76"/>
      <c r="D73" s="77"/>
      <c r="E73" s="119" t="s">
        <v>76</v>
      </c>
      <c r="F73" s="25">
        <f>SUM(F72:F72)</f>
        <v>0</v>
      </c>
    </row>
    <row r="74" spans="1:7" ht="16.5" thickBot="1" x14ac:dyDescent="0.3">
      <c r="A74" s="10">
        <v>11</v>
      </c>
      <c r="B74" s="11" t="s">
        <v>35</v>
      </c>
      <c r="C74" s="12"/>
      <c r="D74" s="12"/>
      <c r="E74" s="120"/>
      <c r="F74" s="26"/>
    </row>
    <row r="75" spans="1:7" ht="15.75" x14ac:dyDescent="0.25">
      <c r="A75" s="15">
        <v>11.01</v>
      </c>
      <c r="B75" s="27" t="s">
        <v>72</v>
      </c>
      <c r="C75" s="28" t="s">
        <v>26</v>
      </c>
      <c r="D75" s="18">
        <v>448</v>
      </c>
      <c r="E75" s="118"/>
      <c r="F75" s="19">
        <f t="shared" ref="F75:F76" si="10">D75*E75</f>
        <v>0</v>
      </c>
    </row>
    <row r="76" spans="1:7" ht="16.5" thickBot="1" x14ac:dyDescent="0.3">
      <c r="A76" s="20">
        <v>11.02</v>
      </c>
      <c r="B76" s="97" t="s">
        <v>54</v>
      </c>
      <c r="C76" s="22" t="s">
        <v>62</v>
      </c>
      <c r="D76" s="23">
        <v>18</v>
      </c>
      <c r="E76" s="124"/>
      <c r="F76" s="19">
        <f t="shared" si="10"/>
        <v>0</v>
      </c>
      <c r="G76" s="56"/>
    </row>
    <row r="77" spans="1:7" ht="16.5" thickBot="1" x14ac:dyDescent="0.3">
      <c r="A77" s="36"/>
      <c r="B77" s="94"/>
      <c r="C77" s="94"/>
      <c r="D77" s="95"/>
      <c r="E77" s="119" t="s">
        <v>76</v>
      </c>
      <c r="F77" s="96">
        <f>SUM(F75:F76)</f>
        <v>0</v>
      </c>
    </row>
    <row r="78" spans="1:7" ht="16.5" thickBot="1" x14ac:dyDescent="0.3">
      <c r="A78" s="10">
        <v>12</v>
      </c>
      <c r="B78" s="13" t="s">
        <v>39</v>
      </c>
      <c r="C78" s="12"/>
      <c r="D78" s="13"/>
      <c r="E78" s="120"/>
      <c r="F78" s="26"/>
    </row>
    <row r="79" spans="1:7" x14ac:dyDescent="0.25">
      <c r="A79" s="15">
        <v>12.01</v>
      </c>
      <c r="B79" s="40" t="s">
        <v>73</v>
      </c>
      <c r="C79" s="41" t="s">
        <v>12</v>
      </c>
      <c r="D79" s="42">
        <v>102</v>
      </c>
      <c r="E79" s="133"/>
      <c r="F79" s="34">
        <f t="shared" ref="F79:F82" si="11">D79*E79</f>
        <v>0</v>
      </c>
    </row>
    <row r="80" spans="1:7" x14ac:dyDescent="0.25">
      <c r="A80" s="15">
        <v>12.02</v>
      </c>
      <c r="B80" s="40" t="s">
        <v>63</v>
      </c>
      <c r="C80" s="41" t="s">
        <v>12</v>
      </c>
      <c r="D80" s="42">
        <v>15</v>
      </c>
      <c r="E80" s="133"/>
      <c r="F80" s="34">
        <f t="shared" si="11"/>
        <v>0</v>
      </c>
    </row>
    <row r="81" spans="1:7" ht="37.5" customHeight="1" x14ac:dyDescent="0.25">
      <c r="A81" s="15">
        <v>12.03</v>
      </c>
      <c r="B81" s="99" t="s">
        <v>64</v>
      </c>
      <c r="C81" s="41" t="s">
        <v>12</v>
      </c>
      <c r="D81" s="59">
        <v>47</v>
      </c>
      <c r="E81" s="122"/>
      <c r="F81" s="34">
        <f t="shared" si="11"/>
        <v>0</v>
      </c>
    </row>
    <row r="82" spans="1:7" ht="31.5" customHeight="1" thickBot="1" x14ac:dyDescent="0.3">
      <c r="A82" s="20">
        <v>12.04</v>
      </c>
      <c r="B82" s="100" t="s">
        <v>65</v>
      </c>
      <c r="C82" s="92" t="s">
        <v>12</v>
      </c>
      <c r="D82" s="93">
        <v>2</v>
      </c>
      <c r="E82" s="130"/>
      <c r="F82" s="34">
        <f t="shared" si="11"/>
        <v>0</v>
      </c>
    </row>
    <row r="83" spans="1:7" ht="16.5" thickBot="1" x14ac:dyDescent="0.3">
      <c r="A83" s="36"/>
      <c r="B83" s="91"/>
      <c r="C83" s="91"/>
      <c r="D83" s="91"/>
      <c r="E83" s="119" t="s">
        <v>76</v>
      </c>
      <c r="F83" s="69">
        <f>SUM(F79:F82)</f>
        <v>0</v>
      </c>
    </row>
    <row r="84" spans="1:7" ht="16.5" thickBot="1" x14ac:dyDescent="0.3">
      <c r="A84" s="65">
        <v>13</v>
      </c>
      <c r="B84" s="58" t="s">
        <v>41</v>
      </c>
      <c r="C84" s="66"/>
      <c r="D84" s="58"/>
      <c r="E84" s="123"/>
      <c r="F84" s="67"/>
    </row>
    <row r="85" spans="1:7" ht="15.75" thickBot="1" x14ac:dyDescent="0.3">
      <c r="A85" s="70">
        <v>13.01</v>
      </c>
      <c r="B85" s="71" t="s">
        <v>42</v>
      </c>
      <c r="C85" s="72" t="s">
        <v>49</v>
      </c>
      <c r="D85" s="73">
        <v>1</v>
      </c>
      <c r="E85" s="134"/>
      <c r="F85" s="74">
        <f t="shared" ref="F85" si="12">D85*E85</f>
        <v>0</v>
      </c>
      <c r="G85" s="56"/>
    </row>
    <row r="86" spans="1:7" ht="16.5" thickBot="1" x14ac:dyDescent="0.3">
      <c r="A86" s="36"/>
      <c r="B86" s="68"/>
      <c r="C86" s="68"/>
      <c r="D86" s="68"/>
      <c r="E86" s="119" t="s">
        <v>76</v>
      </c>
      <c r="F86" s="69">
        <f>SUM(F85)</f>
        <v>0</v>
      </c>
    </row>
    <row r="87" spans="1:7" ht="16.5" thickBot="1" x14ac:dyDescent="0.3">
      <c r="A87" s="105" t="s">
        <v>43</v>
      </c>
      <c r="B87" s="106"/>
      <c r="C87" s="106"/>
      <c r="D87" s="106"/>
      <c r="E87" s="106"/>
      <c r="F87" s="61">
        <f>F59+F70+F73+F77+F83+F86</f>
        <v>0</v>
      </c>
      <c r="G87"/>
    </row>
    <row r="88" spans="1:7" ht="18.75" thickBot="1" x14ac:dyDescent="0.3">
      <c r="A88" s="103" t="s">
        <v>43</v>
      </c>
      <c r="B88" s="104"/>
      <c r="C88" s="104"/>
      <c r="D88" s="104"/>
      <c r="E88" s="104"/>
      <c r="F88" s="101">
        <f>F87+F47</f>
        <v>0</v>
      </c>
      <c r="G88"/>
    </row>
    <row r="89" spans="1:7" x14ac:dyDescent="0.25">
      <c r="G89"/>
    </row>
    <row r="92" spans="1:7" ht="15.75" x14ac:dyDescent="0.25">
      <c r="A92" s="135" t="s">
        <v>77</v>
      </c>
      <c r="B92" s="135"/>
      <c r="C92" s="137"/>
      <c r="D92" s="137"/>
      <c r="E92" s="137"/>
      <c r="F92" s="137"/>
    </row>
    <row r="93" spans="1:7" ht="15.75" x14ac:dyDescent="0.25">
      <c r="A93" s="136"/>
      <c r="B93" s="136"/>
    </row>
    <row r="94" spans="1:7" ht="15.75" x14ac:dyDescent="0.25">
      <c r="A94" s="135" t="s">
        <v>78</v>
      </c>
      <c r="B94" s="135"/>
      <c r="C94" s="137"/>
      <c r="D94" s="137"/>
      <c r="E94" s="137"/>
      <c r="F94" s="137"/>
    </row>
    <row r="95" spans="1:7" ht="15.75" x14ac:dyDescent="0.25">
      <c r="A95" s="136"/>
      <c r="B95" s="136"/>
    </row>
    <row r="96" spans="1:7" ht="15.75" x14ac:dyDescent="0.25">
      <c r="A96" s="135" t="s">
        <v>79</v>
      </c>
      <c r="B96" s="135"/>
      <c r="C96" s="137"/>
      <c r="D96" s="137"/>
      <c r="E96" s="137"/>
      <c r="F96" s="137"/>
    </row>
  </sheetData>
  <sheetProtection algorithmName="SHA-512" hashValue="1eBDDdM4ahe0kmzKwvEnAQA3PvFN+EVyhyGzKBabGnU3ObhtOmNd2M1v+gjg4xg70xr6g+g/IjQXXGv5iqYfzQ==" saltValue="DkFI6XnS/3PRN2pD/EnGNw==" spinCount="100000" sheet="1" objects="1" scenarios="1"/>
  <mergeCells count="13">
    <mergeCell ref="C96:F96"/>
    <mergeCell ref="A96:B96"/>
    <mergeCell ref="C94:F94"/>
    <mergeCell ref="A94:B94"/>
    <mergeCell ref="C92:F92"/>
    <mergeCell ref="A92:B92"/>
    <mergeCell ref="A88:E88"/>
    <mergeCell ref="A87:E87"/>
    <mergeCell ref="A1:F1"/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59" orientation="landscape" r:id="rId1"/>
  <rowBreaks count="1" manualBreakCount="1">
    <brk id="47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C23F-47C6-4D4F-B799-4877013B00EE}">
  <dimension ref="A1:S25"/>
  <sheetViews>
    <sheetView tabSelected="1" view="pageBreakPreview" zoomScale="60" zoomScaleNormal="90" workbookViewId="0">
      <selection activeCell="D23" sqref="D23:G23"/>
    </sheetView>
  </sheetViews>
  <sheetFormatPr baseColWidth="10" defaultRowHeight="15" x14ac:dyDescent="0.25"/>
  <cols>
    <col min="1" max="1" width="1.7109375" style="102" customWidth="1"/>
    <col min="2" max="2" width="16.28515625" style="102" customWidth="1"/>
    <col min="3" max="3" width="67" style="102" customWidth="1"/>
    <col min="4" max="7" width="25.7109375" style="102" customWidth="1"/>
    <col min="8" max="15" width="6.7109375" style="102" customWidth="1"/>
    <col min="16" max="17" width="7.42578125" style="102" customWidth="1"/>
    <col min="18" max="19" width="6" style="102" customWidth="1"/>
    <col min="20" max="22" width="8.85546875" style="102" customWidth="1"/>
    <col min="23" max="23" width="8.28515625" style="102" customWidth="1"/>
    <col min="24" max="16384" width="11.42578125" style="102"/>
  </cols>
  <sheetData>
    <row r="1" spans="1:19" ht="23.25" x14ac:dyDescent="0.25">
      <c r="A1" s="138"/>
      <c r="B1" s="139" t="s">
        <v>80</v>
      </c>
      <c r="C1" s="139"/>
      <c r="D1" s="139"/>
      <c r="E1" s="139"/>
      <c r="F1" s="139"/>
      <c r="G1" s="139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5.75" customHeight="1" x14ac:dyDescent="0.25">
      <c r="A2" s="138"/>
      <c r="B2" s="141" t="s">
        <v>81</v>
      </c>
      <c r="C2" s="141"/>
      <c r="D2" s="141"/>
      <c r="E2" s="141"/>
      <c r="F2" s="141"/>
      <c r="G2" s="141"/>
    </row>
    <row r="3" spans="1:19" ht="15.75" x14ac:dyDescent="0.25">
      <c r="A3" s="138"/>
      <c r="B3" s="142"/>
      <c r="C3" s="143"/>
    </row>
    <row r="4" spans="1:19" ht="15.75" x14ac:dyDescent="0.25">
      <c r="A4" s="138"/>
      <c r="B4" s="142" t="s">
        <v>82</v>
      </c>
      <c r="C4" s="142" t="str">
        <f>[1]DATOS!$A$2</f>
        <v>CONDEPOR</v>
      </c>
    </row>
    <row r="5" spans="1:19" ht="15.75" x14ac:dyDescent="0.25">
      <c r="A5" s="138"/>
      <c r="B5" s="142"/>
      <c r="C5" s="144"/>
    </row>
    <row r="6" spans="1:19" ht="15.75" x14ac:dyDescent="0.25">
      <c r="A6" s="138"/>
      <c r="B6" s="142" t="s">
        <v>83</v>
      </c>
      <c r="C6" s="145" t="s">
        <v>84</v>
      </c>
      <c r="D6" s="145"/>
      <c r="E6" s="145"/>
      <c r="F6" s="145"/>
      <c r="G6" s="145"/>
    </row>
    <row r="7" spans="1:19" x14ac:dyDescent="0.25">
      <c r="A7" s="146"/>
      <c r="B7" s="147"/>
      <c r="C7" s="148"/>
    </row>
    <row r="8" spans="1:19" ht="15.75" x14ac:dyDescent="0.25">
      <c r="A8" s="149"/>
      <c r="B8" s="150" t="s">
        <v>68</v>
      </c>
      <c r="C8" s="151" t="s">
        <v>85</v>
      </c>
      <c r="D8" s="152" t="s">
        <v>86</v>
      </c>
      <c r="E8" s="152"/>
      <c r="F8" s="152"/>
      <c r="G8" s="152"/>
    </row>
    <row r="9" spans="1:19" ht="15.75" x14ac:dyDescent="0.25">
      <c r="A9" s="153"/>
      <c r="B9" s="154" t="s">
        <v>87</v>
      </c>
      <c r="C9" s="154"/>
      <c r="D9" s="155" t="s">
        <v>88</v>
      </c>
      <c r="E9" s="155" t="s">
        <v>89</v>
      </c>
      <c r="F9" s="155" t="s">
        <v>90</v>
      </c>
      <c r="G9" s="155" t="s">
        <v>91</v>
      </c>
    </row>
    <row r="10" spans="1:19" ht="15.75" x14ac:dyDescent="0.25">
      <c r="A10" s="153"/>
      <c r="B10" s="156">
        <v>1</v>
      </c>
      <c r="C10" s="157" t="s">
        <v>44</v>
      </c>
      <c r="D10" s="162"/>
      <c r="E10" s="162"/>
      <c r="F10" s="162"/>
      <c r="G10" s="162"/>
    </row>
    <row r="11" spans="1:19" ht="15.75" x14ac:dyDescent="0.25">
      <c r="A11" s="153"/>
      <c r="B11" s="156">
        <v>2</v>
      </c>
      <c r="C11" s="157" t="s">
        <v>19</v>
      </c>
      <c r="D11" s="162"/>
      <c r="E11" s="162"/>
      <c r="F11" s="162"/>
      <c r="G11" s="162"/>
    </row>
    <row r="12" spans="1:19" ht="15.75" x14ac:dyDescent="0.25">
      <c r="A12" s="153"/>
      <c r="B12" s="156">
        <v>3</v>
      </c>
      <c r="C12" s="157" t="s">
        <v>31</v>
      </c>
      <c r="D12" s="162"/>
      <c r="E12" s="162"/>
      <c r="F12" s="162"/>
      <c r="G12" s="162"/>
    </row>
    <row r="13" spans="1:19" ht="15.75" x14ac:dyDescent="0.25">
      <c r="A13" s="153"/>
      <c r="B13" s="156">
        <v>4</v>
      </c>
      <c r="C13" s="157" t="s">
        <v>35</v>
      </c>
      <c r="D13" s="162"/>
      <c r="E13" s="162"/>
      <c r="F13" s="162"/>
      <c r="G13" s="162"/>
    </row>
    <row r="14" spans="1:19" ht="15.75" x14ac:dyDescent="0.25">
      <c r="A14" s="153"/>
      <c r="B14" s="156">
        <v>5</v>
      </c>
      <c r="C14" s="158" t="s">
        <v>39</v>
      </c>
      <c r="D14" s="162"/>
      <c r="E14" s="162"/>
      <c r="F14" s="162"/>
      <c r="G14" s="162"/>
    </row>
    <row r="15" spans="1:19" ht="15.75" x14ac:dyDescent="0.25">
      <c r="A15" s="153"/>
      <c r="B15" s="156">
        <v>6</v>
      </c>
      <c r="C15" s="158" t="s">
        <v>92</v>
      </c>
      <c r="D15" s="162"/>
      <c r="E15" s="162"/>
      <c r="F15" s="162"/>
      <c r="G15" s="162"/>
    </row>
    <row r="16" spans="1:19" ht="15.75" x14ac:dyDescent="0.25">
      <c r="A16" s="153"/>
      <c r="B16" s="159">
        <v>7</v>
      </c>
      <c r="C16" s="158" t="s">
        <v>41</v>
      </c>
      <c r="D16" s="162"/>
      <c r="E16" s="162"/>
      <c r="F16" s="162"/>
      <c r="G16" s="162"/>
    </row>
    <row r="17" spans="2:7" ht="15.75" x14ac:dyDescent="0.25">
      <c r="B17" s="160"/>
    </row>
    <row r="21" spans="2:7" ht="15.75" x14ac:dyDescent="0.25">
      <c r="B21" s="135" t="s">
        <v>77</v>
      </c>
      <c r="C21" s="135"/>
      <c r="D21" s="161"/>
      <c r="E21" s="161"/>
      <c r="F21" s="161"/>
      <c r="G21" s="161"/>
    </row>
    <row r="22" spans="2:7" ht="15.75" x14ac:dyDescent="0.25">
      <c r="B22" s="117"/>
      <c r="C22" s="117"/>
      <c r="D22" s="117"/>
      <c r="E22" s="117"/>
      <c r="F22" s="117"/>
      <c r="G22" s="117"/>
    </row>
    <row r="23" spans="2:7" ht="15.75" x14ac:dyDescent="0.25">
      <c r="B23" s="135" t="s">
        <v>78</v>
      </c>
      <c r="C23" s="135"/>
      <c r="D23" s="161"/>
      <c r="E23" s="161"/>
      <c r="F23" s="161"/>
      <c r="G23" s="161"/>
    </row>
    <row r="24" spans="2:7" ht="15.75" x14ac:dyDescent="0.25">
      <c r="B24" s="117"/>
      <c r="C24" s="117"/>
      <c r="D24" s="117"/>
      <c r="E24" s="117"/>
      <c r="F24" s="117"/>
      <c r="G24" s="117"/>
    </row>
    <row r="25" spans="2:7" ht="15.75" x14ac:dyDescent="0.25">
      <c r="B25" s="135" t="s">
        <v>79</v>
      </c>
      <c r="C25" s="135"/>
      <c r="D25" s="161"/>
      <c r="E25" s="161"/>
      <c r="F25" s="161"/>
      <c r="G25" s="161"/>
    </row>
  </sheetData>
  <sheetProtection algorithmName="SHA-512" hashValue="s6JRCL+loaD05CmOYf8OxpVCIhZF/wpgxOwkt1eoCCtCUygjDKR5vkRC4T8a7H9RMzLpDXNzQpGVWJ9JP38Tzg==" saltValue="upBWizh4G7MeprygPddZ7g==" spinCount="100000" sheet="1" objects="1" scenarios="1"/>
  <mergeCells count="11">
    <mergeCell ref="B21:C21"/>
    <mergeCell ref="B1:G1"/>
    <mergeCell ref="B2:G2"/>
    <mergeCell ref="C6:G6"/>
    <mergeCell ref="D8:G8"/>
    <mergeCell ref="B9:C9"/>
    <mergeCell ref="D25:G25"/>
    <mergeCell ref="D23:G23"/>
    <mergeCell ref="D21:G21"/>
    <mergeCell ref="B25:C25"/>
    <mergeCell ref="B23:C2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CANTIDADES</vt:lpstr>
      <vt:lpstr>CRONOGRAMA DE ACTIVIDADES</vt:lpstr>
      <vt:lpstr>'CRONOGRAMA DE ACTIVIDADES'!Área_de_impresión</vt:lpstr>
      <vt:lpstr>'LISTA DE CANTIDADES'!Área_de_impresión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conde</cp:lastModifiedBy>
  <cp:lastPrinted>2023-06-28T19:17:02Z</cp:lastPrinted>
  <dcterms:created xsi:type="dcterms:W3CDTF">2023-03-17T23:33:39Z</dcterms:created>
  <dcterms:modified xsi:type="dcterms:W3CDTF">2023-07-19T23:51:51Z</dcterms:modified>
</cp:coreProperties>
</file>